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U:\TDF_LAC\5. La Comm' CFDT SFR\A. Modèles de documents\Calculettes CFDT\"/>
    </mc:Choice>
  </mc:AlternateContent>
  <xr:revisionPtr revIDLastSave="0" documentId="13_ncr:1_{7F36D992-817F-4FB3-AB7D-1225E2407C55}" xr6:coauthVersionLast="47" xr6:coauthVersionMax="47" xr10:uidLastSave="{00000000-0000-0000-0000-000000000000}"/>
  <workbookProtection workbookAlgorithmName="SHA-512" workbookHashValue="rYQrSQNraJOysxrByc7KWA7jzw6gdy5EwMkOj1ajTxpSReQGKEwRsIgHgmziFw+lmnkGl2i1fOTCxVszCRG4WQ==" workbookSaltValue="9+i6vN+Q1F2pc/lENdL/Fw==" workbookSpinCount="100000" lockStructure="1"/>
  <bookViews>
    <workbookView xWindow="-120" yWindow="-120" windowWidth="20730" windowHeight="11160" tabRatio="697" xr2:uid="{00000000-000D-0000-FFFF-FFFF00000000}"/>
  </bookViews>
  <sheets>
    <sheet name="CFDT" sheetId="3" r:id="rId1"/>
    <sheet name="Affectation" sheetId="1" r:id="rId2"/>
    <sheet name="Récapitulatif" sheetId="2" r:id="rId3"/>
    <sheet name="New PEG Altice France" sheetId="4" r:id="rId4"/>
    <sheet name="Adhérez à la CFD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82" i="1" l="1"/>
  <c r="T83" i="1"/>
  <c r="V81" i="1" l="1"/>
  <c r="K9" i="2" s="1"/>
  <c r="M53" i="1"/>
  <c r="E2" i="2" l="1"/>
  <c r="H75" i="1" l="1"/>
  <c r="H47" i="1"/>
  <c r="M31" i="1"/>
  <c r="M33" i="1"/>
  <c r="M37" i="1"/>
  <c r="M39" i="1"/>
  <c r="J41" i="1"/>
  <c r="M41" i="1" l="1"/>
  <c r="M18" i="1"/>
  <c r="E4" i="2" s="1"/>
  <c r="C21" i="2"/>
  <c r="J82" i="1"/>
  <c r="M80" i="1"/>
  <c r="K8" i="2" s="1"/>
  <c r="M75" i="1"/>
  <c r="E8" i="2" s="1"/>
  <c r="M73" i="1"/>
  <c r="C8" i="2" s="1"/>
  <c r="J69" i="1"/>
  <c r="M67" i="1"/>
  <c r="C20" i="2" s="1"/>
  <c r="M65" i="1"/>
  <c r="M61" i="1"/>
  <c r="E7" i="2" s="1"/>
  <c r="M59" i="1"/>
  <c r="C7" i="2" s="1"/>
  <c r="J55" i="1"/>
  <c r="M51" i="1"/>
  <c r="M47" i="1"/>
  <c r="P47" i="1" s="1"/>
  <c r="M45" i="1"/>
  <c r="C18" i="2"/>
  <c r="K5" i="2"/>
  <c r="J26" i="1"/>
  <c r="M24" i="1"/>
  <c r="C17" i="2" s="1"/>
  <c r="M22" i="1"/>
  <c r="M16" i="1"/>
  <c r="C4" i="2" s="1"/>
  <c r="P22" i="1" l="1"/>
  <c r="P37" i="1" s="1"/>
  <c r="E10" i="2"/>
  <c r="C6" i="2"/>
  <c r="X20" i="1"/>
  <c r="H4" i="2"/>
  <c r="K6" i="2"/>
  <c r="C19" i="2"/>
  <c r="C23" i="2" s="1"/>
  <c r="X16" i="1"/>
  <c r="H8" i="2"/>
  <c r="E6" i="2"/>
  <c r="H7" i="2"/>
  <c r="M55" i="1"/>
  <c r="K7" i="2"/>
  <c r="M69" i="1"/>
  <c r="C5" i="2"/>
  <c r="K4" i="2"/>
  <c r="M26" i="1"/>
  <c r="M82" i="1"/>
  <c r="X22" i="1" s="1"/>
  <c r="C12" i="2" l="1"/>
  <c r="H6" i="2"/>
  <c r="X24" i="1"/>
  <c r="X26" i="1" s="1"/>
  <c r="P41" i="1"/>
  <c r="P51" i="1"/>
  <c r="H5" i="2"/>
  <c r="P26" i="1"/>
  <c r="P65" i="1" l="1"/>
  <c r="T26" i="1"/>
  <c r="P80" i="1" l="1"/>
  <c r="X81" i="1" s="1"/>
  <c r="P55" i="1"/>
  <c r="E12" i="2"/>
  <c r="P69" i="1"/>
  <c r="X53" i="1" l="1"/>
  <c r="X45" i="1" s="1"/>
  <c r="K10" i="2"/>
  <c r="K12" i="2" s="1"/>
  <c r="P82" i="1"/>
  <c r="H10" i="2"/>
  <c r="H12" i="2" s="1"/>
  <c r="K23" i="2" l="1"/>
  <c r="K17" i="2"/>
</calcChain>
</file>

<file path=xl/sharedStrings.xml><?xml version="1.0" encoding="utf-8"?>
<sst xmlns="http://schemas.openxmlformats.org/spreadsheetml/2006/main" count="215" uniqueCount="120">
  <si>
    <t>INDICATEURS DE CONTRÔLE</t>
  </si>
  <si>
    <t>PARTICIPATION</t>
  </si>
  <si>
    <t>PEG</t>
  </si>
  <si>
    <t>%</t>
  </si>
  <si>
    <t>soit</t>
  </si>
  <si>
    <t>(montant net estimé)</t>
  </si>
  <si>
    <t>FCPE NC-SFR/Altice</t>
  </si>
  <si>
    <t xml:space="preserve">Montants liés au bulletin </t>
  </si>
  <si>
    <t>FCPE diversifiés</t>
  </si>
  <si>
    <t>+</t>
  </si>
  <si>
    <r>
      <t>Abondement</t>
    </r>
    <r>
      <rPr>
        <i/>
        <vertAlign val="superscript"/>
        <sz val="10"/>
        <rFont val="Arial"/>
        <family val="2"/>
      </rPr>
      <t xml:space="preserve"> (2)</t>
    </r>
  </si>
  <si>
    <t>PARTICIPATION perçue</t>
  </si>
  <si>
    <t>Total des placements pris en compte</t>
  </si>
  <si>
    <t>Total</t>
  </si>
  <si>
    <t xml:space="preserve">SUPPLEMENT </t>
  </si>
  <si>
    <t>DE PARTICIPATION</t>
  </si>
  <si>
    <t>INTERESSEMENT</t>
  </si>
  <si>
    <r>
      <t>FCPE diversifiés</t>
    </r>
    <r>
      <rPr>
        <vertAlign val="superscript"/>
        <sz val="10"/>
        <color indexed="62"/>
        <rFont val="Arial"/>
        <family val="2"/>
      </rPr>
      <t xml:space="preserve"> (1)</t>
    </r>
  </si>
  <si>
    <t xml:space="preserve">INTERESSEMENT perçu </t>
  </si>
  <si>
    <t>D'INTERESSEMENT</t>
  </si>
  <si>
    <t>Idem intéressement.</t>
  </si>
  <si>
    <t xml:space="preserve">SUPPLEMENT D'INTERESSEMENT perçu </t>
  </si>
  <si>
    <t>VERSEMENTS</t>
  </si>
  <si>
    <t>VOLONTAIRES</t>
  </si>
  <si>
    <t>TOTAL</t>
  </si>
  <si>
    <t>Montants nets</t>
  </si>
  <si>
    <t>Participation</t>
  </si>
  <si>
    <t>Supplément de participation</t>
  </si>
  <si>
    <t>Intéressement</t>
  </si>
  <si>
    <t>Supplément d'intéressement</t>
  </si>
  <si>
    <r>
      <t>Versements volontaires</t>
    </r>
    <r>
      <rPr>
        <vertAlign val="superscript"/>
        <sz val="10"/>
        <rFont val="Arial"/>
        <family val="2"/>
      </rPr>
      <t xml:space="preserve"> (1)</t>
    </r>
  </si>
  <si>
    <t>TOTAL PEG</t>
  </si>
  <si>
    <t>Participation perçue</t>
  </si>
  <si>
    <t>Supplément de participation perçue</t>
  </si>
  <si>
    <t>Levier Opus 10</t>
  </si>
  <si>
    <t>Versements volontaires</t>
  </si>
  <si>
    <r>
      <t>Abondement</t>
    </r>
    <r>
      <rPr>
        <i/>
        <vertAlign val="superscript"/>
        <sz val="10"/>
        <rFont val="Arial"/>
        <family val="2"/>
      </rPr>
      <t xml:space="preserve"> (2) </t>
    </r>
    <r>
      <rPr>
        <b/>
        <i/>
        <vertAlign val="superscript"/>
        <sz val="10"/>
        <color theme="9"/>
        <rFont val="Arial"/>
        <family val="2"/>
      </rPr>
      <t>(3)</t>
    </r>
  </si>
  <si>
    <t xml:space="preserve">Attention, ce simulateur, librement adapté par la CFDT, est inspiré de ceux qui étaient habituellement fournis par l'entreprise et est non contractuel </t>
  </si>
  <si>
    <r>
      <t xml:space="preserve">FCPE diversifiés </t>
    </r>
    <r>
      <rPr>
        <vertAlign val="superscript"/>
        <sz val="10"/>
        <color rgb="FF00B050"/>
        <rFont val="Arial"/>
        <family val="2"/>
      </rPr>
      <t>(1)</t>
    </r>
  </si>
  <si>
    <r>
      <t>FCPE diversifiés</t>
    </r>
    <r>
      <rPr>
        <vertAlign val="superscript"/>
        <sz val="10"/>
        <color rgb="FF00B050"/>
        <rFont val="Arial"/>
        <family val="2"/>
      </rPr>
      <t xml:space="preserve"> (1)</t>
    </r>
  </si>
  <si>
    <t>en novembre.</t>
  </si>
  <si>
    <t xml:space="preserve">d'option qui sera envoyé </t>
  </si>
  <si>
    <r>
      <t>(1)</t>
    </r>
    <r>
      <rPr>
        <i/>
        <sz val="9"/>
        <rFont val="Arial"/>
        <family val="2"/>
      </rPr>
      <t xml:space="preserve"> dont réinvestissements</t>
    </r>
  </si>
  <si>
    <t>PEG Altice France</t>
  </si>
  <si>
    <t>FCPE ALTICE Actionnariat</t>
  </si>
  <si>
    <r>
      <t>BRUT</t>
    </r>
    <r>
      <rPr>
        <i/>
        <sz val="14"/>
        <rFont val="Arial"/>
        <family val="2"/>
      </rPr>
      <t xml:space="preserve"> (estimation fixe + variable)</t>
    </r>
  </si>
  <si>
    <t>Abondement net de CSG/CRDS</t>
  </si>
  <si>
    <t>TOTAL Perçus</t>
  </si>
  <si>
    <t>Intéressement perçu</t>
  </si>
  <si>
    <r>
      <t>(2)</t>
    </r>
    <r>
      <rPr>
        <i/>
        <sz val="9"/>
        <rFont val="Arial"/>
        <family val="2"/>
      </rPr>
      <t xml:space="preserve"> </t>
    </r>
    <r>
      <rPr>
        <b/>
        <i/>
        <sz val="9"/>
        <rFont val="Arial"/>
        <family val="2"/>
      </rPr>
      <t xml:space="preserve">soumis au </t>
    </r>
    <r>
      <rPr>
        <b/>
        <i/>
        <u/>
        <sz val="9"/>
        <rFont val="Arial"/>
        <family val="2"/>
      </rPr>
      <t>P</t>
    </r>
    <r>
      <rPr>
        <b/>
        <i/>
        <sz val="9"/>
        <rFont val="Arial"/>
        <family val="2"/>
      </rPr>
      <t xml:space="preserve">rélèvement </t>
    </r>
    <r>
      <rPr>
        <b/>
        <i/>
        <u/>
        <sz val="9"/>
        <rFont val="Arial"/>
        <family val="2"/>
      </rPr>
      <t>A</t>
    </r>
    <r>
      <rPr>
        <b/>
        <i/>
        <sz val="9"/>
        <rFont val="Arial"/>
        <family val="2"/>
      </rPr>
      <t xml:space="preserve"> la </t>
    </r>
    <r>
      <rPr>
        <b/>
        <i/>
        <u/>
        <sz val="9"/>
        <rFont val="Arial"/>
        <family val="2"/>
      </rPr>
      <t>S</t>
    </r>
    <r>
      <rPr>
        <b/>
        <i/>
        <sz val="9"/>
        <rFont val="Arial"/>
        <family val="2"/>
      </rPr>
      <t>ource</t>
    </r>
  </si>
  <si>
    <t>d'option reçu à domicile.</t>
  </si>
  <si>
    <t>Intéressement placé dans PEG / PERCOL Groupe</t>
  </si>
  <si>
    <t>Versements volontaires dans PEG / PERCOL Groupe</t>
  </si>
  <si>
    <t>PERCOL Groupe</t>
  </si>
  <si>
    <t>TOTAL PERCOL Groupe</t>
  </si>
  <si>
    <t>d'option recu à domicile.</t>
  </si>
  <si>
    <r>
      <t>(2)</t>
    </r>
    <r>
      <rPr>
        <sz val="9"/>
        <rFont val="Arial"/>
        <family val="2"/>
      </rPr>
      <t xml:space="preserve"> Le montant d'abondement indiqué est brut, avant prélèvement de la CSG (9,2%) et de la CRDS (0,5%). C'est le montant net qui est versé (Cf. onglet "Récapitulatif").</t>
    </r>
  </si>
  <si>
    <r>
      <t>Pas d'abondement</t>
    </r>
    <r>
      <rPr>
        <i/>
        <vertAlign val="superscript"/>
        <sz val="10"/>
        <rFont val="Arial"/>
        <family val="2"/>
      </rPr>
      <t xml:space="preserve"> (3)</t>
    </r>
  </si>
  <si>
    <t>Limite de placement sur PEG / PERCOL Groupe</t>
  </si>
  <si>
    <r>
      <t xml:space="preserve">Abondement </t>
    </r>
    <r>
      <rPr>
        <b/>
        <u/>
        <sz val="10"/>
        <rFont val="Arial"/>
        <family val="2"/>
      </rPr>
      <t>Net</t>
    </r>
    <r>
      <rPr>
        <b/>
        <sz val="10"/>
        <rFont val="Arial"/>
        <family val="2"/>
      </rPr>
      <t xml:space="preserve"> PERCOL Groupe</t>
    </r>
  </si>
  <si>
    <t>Total Abondement Net</t>
  </si>
  <si>
    <t>Campagne d'épargne Salariale</t>
  </si>
  <si>
    <t>(montant net)</t>
  </si>
  <si>
    <t xml:space="preserve">Montant du bulletin </t>
  </si>
  <si>
    <t>Montants du bulletin</t>
  </si>
  <si>
    <t>A tout moment de l'année</t>
  </si>
  <si>
    <t>TOTAL Global Net</t>
  </si>
  <si>
    <t>Liens Intranet Groupe</t>
  </si>
  <si>
    <t>Taux NET/Brut</t>
  </si>
  <si>
    <t>Versements CP/CET</t>
  </si>
  <si>
    <t>Montant net estimé placé</t>
  </si>
  <si>
    <t>SFR</t>
  </si>
  <si>
    <t>Completel</t>
  </si>
  <si>
    <t>SFR Distribution</t>
  </si>
  <si>
    <t>SFR Fibre</t>
  </si>
  <si>
    <t>SMR</t>
  </si>
  <si>
    <t>SRR</t>
  </si>
  <si>
    <t>CET</t>
  </si>
  <si>
    <t>CP</t>
  </si>
  <si>
    <t>Saisir votre société</t>
  </si>
  <si>
    <t>Statut</t>
  </si>
  <si>
    <t>Cadre</t>
  </si>
  <si>
    <t>Non Cadre</t>
  </si>
  <si>
    <t>Salaire mensuel Brut de base</t>
  </si>
  <si>
    <t>Nb de jours placé sur le Percol Groupe</t>
  </si>
  <si>
    <r>
      <t xml:space="preserve"> (maxi 1.314 € brut soit </t>
    </r>
    <r>
      <rPr>
        <b/>
        <u/>
        <sz val="9"/>
        <rFont val="Arial"/>
        <family val="2"/>
      </rPr>
      <t>1.186,54 € net</t>
    </r>
    <r>
      <rPr>
        <b/>
        <sz val="9"/>
        <rFont val="Arial"/>
        <family val="2"/>
      </rPr>
      <t>)</t>
    </r>
  </si>
  <si>
    <t>SFR BD</t>
  </si>
  <si>
    <r>
      <t>(3)</t>
    </r>
    <r>
      <rPr>
        <sz val="9"/>
        <rFont val="Arial"/>
        <family val="2"/>
      </rPr>
      <t xml:space="preserve"> L'abondement sur le FCPE ALTICE Actionnariat n'est possible qu'au travers de versements issus de l'interessement.</t>
    </r>
  </si>
  <si>
    <t>1 - PEG Altice France</t>
  </si>
  <si>
    <t>2 - PERCOL Groupe</t>
  </si>
  <si>
    <r>
      <t xml:space="preserve">3 - PERÇUS SUR SALAIRE </t>
    </r>
    <r>
      <rPr>
        <b/>
        <vertAlign val="superscript"/>
        <sz val="14"/>
        <color theme="3"/>
        <rFont val="Arial"/>
        <family val="2"/>
      </rPr>
      <t>(2)</t>
    </r>
  </si>
  <si>
    <r>
      <t xml:space="preserve">JOURS CONGES ou issus d'un CET sur PERCOL Groupe </t>
    </r>
    <r>
      <rPr>
        <b/>
        <vertAlign val="superscript"/>
        <sz val="11"/>
        <rFont val="Arial"/>
        <family val="2"/>
      </rPr>
      <t>(3)</t>
    </r>
  </si>
  <si>
    <r>
      <t>(3)</t>
    </r>
    <r>
      <rPr>
        <sz val="9"/>
        <rFont val="Arial"/>
        <family val="2"/>
      </rPr>
      <t xml:space="preserve"> Conversions jusqu'à 5 jours de CET pour SFR, SRR, SFR Fibre et Completel (jusqu'au 30 septembre) et jusqu'à 10 jours de CP non pris pour les salariés des autres sociétés (Cf. Intranet).
.</t>
    </r>
  </si>
  <si>
    <r>
      <t xml:space="preserve">Montant total </t>
    </r>
    <r>
      <rPr>
        <b/>
        <u/>
        <sz val="11"/>
        <color indexed="18"/>
        <rFont val="Arial"/>
        <family val="2"/>
      </rPr>
      <t>NET</t>
    </r>
    <r>
      <rPr>
        <b/>
        <sz val="11"/>
        <color indexed="18"/>
        <rFont val="Arial"/>
        <family val="2"/>
      </rPr>
      <t xml:space="preserve"> de l'abondement perçu</t>
    </r>
  </si>
  <si>
    <t>Supplément d'intéressement perçu</t>
  </si>
  <si>
    <t>Fin 2021, la direction a organisé un appel d’offre pour revoir le dispositif de Plan d’Epargne Groupe au sein des Pôles Télécom et Média.</t>
  </si>
  <si>
    <t>D’une interface utilisateur Web et Mobile plus complète et performante.</t>
  </si>
  <si>
    <t>D’outils modernes et dédiés d’aide au placement en fonction de vos projets</t>
  </si>
  <si>
    <t>D’une offre de fonds élargis, performants et labelisés CIES et ISR</t>
  </si>
  <si>
    <t>Ci-dessous la présentation des nouveaux fonds et le détail de transfert des avoirs provenant des 4 fonds actuels (Arcancia Trésorerie, Amundi Protect 90, Amundi Label Equilibre Solidaire, CPR ES Audace)</t>
  </si>
  <si>
    <t>Une négociation s’est mise en place fin janvier pour intégrer ce prestataire, ces fonds et les différents aspects techniques au sein de l’accord de PEG qui nous régit.</t>
  </si>
  <si>
    <t>Sa disparition a mécaniquement provoqué un report d’une partie des placements sur le Percol (Plan d’Epargne Retraite Collectif), dispositif qui est liquidable à la retraite et dont l’enveloppe d’abondement, bien trop faible, a dû être revue en 2021 et 2022 à 4,2M€ pour pouvoir verser le niveau d’abondement correspondant aux montants placés par les salariés sur le PERCOL .</t>
  </si>
  <si>
    <t>P.S. : vous pouvez vérifier sur le site ciclade.caissedesdepots.fr si certains de vos avoirs, non réclamées ou oubliées, dits en déshérence, ont été transférés par les établissements financiers à la Caisse des Dépôts.</t>
  </si>
  <si>
    <t>Le nouveau dispositif bénéficie :</t>
  </si>
  <si>
    <r>
      <t xml:space="preserve">La </t>
    </r>
    <r>
      <rPr>
        <b/>
        <sz val="14"/>
        <color rgb="FFED7D31"/>
        <rFont val="Calibri"/>
        <family val="2"/>
        <scheme val="minor"/>
      </rPr>
      <t>CFDT</t>
    </r>
    <r>
      <rPr>
        <sz val="14"/>
        <color theme="1"/>
        <rFont val="Calibri"/>
        <family val="2"/>
        <scheme val="minor"/>
      </rPr>
      <t xml:space="preserve"> a activement participé au groupe de travail qui a analysé les réponses et retenu </t>
    </r>
    <r>
      <rPr>
        <b/>
        <u/>
        <sz val="14"/>
        <color theme="1"/>
        <rFont val="Calibri"/>
        <family val="2"/>
        <scheme val="minor"/>
      </rPr>
      <t>Natixis</t>
    </r>
    <r>
      <rPr>
        <sz val="14"/>
        <color theme="1"/>
        <rFont val="Calibri"/>
        <family val="2"/>
        <scheme val="minor"/>
      </rPr>
      <t xml:space="preserve"> en lieu et place d’Esalia (et du CIC pour les médias).</t>
    </r>
  </si>
  <si>
    <r>
      <t xml:space="preserve">Sur le sujet de l’épargne salariale aussi, la </t>
    </r>
    <r>
      <rPr>
        <b/>
        <sz val="14"/>
        <color rgb="FFED7D31"/>
        <rFont val="Calibri"/>
        <family val="2"/>
        <scheme val="minor"/>
      </rPr>
      <t>CFDT</t>
    </r>
    <r>
      <rPr>
        <b/>
        <sz val="14"/>
        <color theme="1"/>
        <rFont val="Calibri"/>
        <family val="2"/>
        <scheme val="minor"/>
      </rPr>
      <t xml:space="preserve"> reste mobilisée.</t>
    </r>
  </si>
  <si>
    <t>(1) Natixis ES Monétaire, Séléction DNCA sérénité plus, Impact ISR rendement solidaire, Altice Equilibre, Impact Dynamique, Sélection Mirova Actions Internationales (Cf. Onglet Nouveau PEG Altice France)</t>
  </si>
  <si>
    <t>PEG Natexis</t>
  </si>
  <si>
    <t>PERCOL AXA</t>
  </si>
  <si>
    <t>Liens Espace personnel PEG et PERCOL</t>
  </si>
  <si>
    <t>D’une hotline avec un numéro dédié</t>
  </si>
  <si>
    <t>Enfin, pour une gestion plus simple de vos avoirs, un agrégateur peut vous donner la visibilité sur vos comptes détenus chez d’autres établissements financiers.</t>
  </si>
  <si>
    <t>Si vous ne les recevez pas encore, cliquez ici pour adhérer aux communications CFDT</t>
  </si>
  <si>
    <t>Cliquez ici pour devenir Adhérent CFDT</t>
  </si>
  <si>
    <t>Télechargez notre application CFDT SFR, sur Apple ou Android</t>
  </si>
  <si>
    <r>
      <t xml:space="preserve">La </t>
    </r>
    <r>
      <rPr>
        <b/>
        <sz val="14"/>
        <color rgb="FFED7D31"/>
        <rFont val="Calibri"/>
        <family val="2"/>
        <scheme val="minor"/>
      </rPr>
      <t>CFDT</t>
    </r>
    <r>
      <rPr>
        <sz val="14"/>
        <color theme="1"/>
        <rFont val="Calibri"/>
        <family val="2"/>
        <scheme val="minor"/>
      </rPr>
      <t xml:space="preserve"> n'a pas été entendu sur sa demande de mise en place d’un abondement compensant celui qui existait sur le fond en action Altice (disparu du fait de sortie de bourse d’Altice !).</t>
    </r>
  </si>
  <si>
    <r>
      <t xml:space="preserve">Jusqu'au </t>
    </r>
    <r>
      <rPr>
        <b/>
        <u/>
        <sz val="14"/>
        <color theme="1"/>
        <rFont val="Calibri"/>
        <family val="2"/>
        <scheme val="minor"/>
      </rPr>
      <t>24 avril à 17h</t>
    </r>
    <r>
      <rPr>
        <sz val="14"/>
        <color theme="1"/>
        <rFont val="Calibri"/>
        <family val="2"/>
        <scheme val="minor"/>
      </rPr>
      <t>, vous pouvez choisir de placer votre intéressement sur le nouveau dispositif.</t>
    </r>
  </si>
  <si>
    <t xml:space="preserve">Vous avez peut êrte épargnés dans les PEE/PEG de précédentes entreprises (comme le PEG Vivendi…). Sachez que vous avez la possibilité de demander un transfert de ces avoirs sur le PEG Natixis. </t>
  </si>
  <si>
    <r>
      <t xml:space="preserve">SALAIRE ANNUEL </t>
    </r>
    <r>
      <rPr>
        <b/>
        <u/>
        <sz val="14"/>
        <rFont val="Arial"/>
        <family val="2"/>
      </rPr>
      <t>2023</t>
    </r>
  </si>
  <si>
    <t>VERSEMENT 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</si>
</sst>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0"/>
    <numFmt numFmtId="166" formatCode="#,##0.00\ &quot;€&quot;"/>
  </numFmts>
  <fonts count="78" x14ac:knownFonts="1">
    <font>
      <sz val="11"/>
      <color theme="1"/>
      <name val="Calibri"/>
      <family val="2"/>
      <scheme val="minor"/>
    </font>
    <font>
      <b/>
      <i/>
      <u/>
      <sz val="14"/>
      <name val="Arial"/>
      <family val="2"/>
    </font>
    <font>
      <i/>
      <sz val="10"/>
      <name val="Arial"/>
      <family val="2"/>
    </font>
    <font>
      <b/>
      <sz val="14"/>
      <name val="Arial"/>
      <family val="2"/>
    </font>
    <font>
      <sz val="10"/>
      <name val="Arial"/>
      <family val="2"/>
    </font>
    <font>
      <i/>
      <sz val="14"/>
      <name val="Arial"/>
      <family val="2"/>
    </font>
    <font>
      <b/>
      <sz val="11"/>
      <name val="Arial"/>
      <family val="2"/>
    </font>
    <font>
      <sz val="14"/>
      <name val="Arial"/>
      <family val="2"/>
    </font>
    <font>
      <b/>
      <sz val="10"/>
      <name val="Arial"/>
      <family val="2"/>
    </font>
    <font>
      <b/>
      <sz val="14"/>
      <color indexed="62"/>
      <name val="Arial"/>
      <family val="2"/>
    </font>
    <font>
      <b/>
      <sz val="10"/>
      <color indexed="9"/>
      <name val="Arial"/>
      <family val="2"/>
    </font>
    <font>
      <sz val="10"/>
      <color indexed="62"/>
      <name val="Arial"/>
      <family val="2"/>
    </font>
    <font>
      <vertAlign val="superscript"/>
      <sz val="10"/>
      <color indexed="62"/>
      <name val="Arial"/>
      <family val="2"/>
    </font>
    <font>
      <sz val="10"/>
      <name val="Arial"/>
      <family val="2"/>
    </font>
    <font>
      <b/>
      <sz val="11"/>
      <color indexed="10"/>
      <name val="Arial"/>
      <family val="2"/>
    </font>
    <font>
      <b/>
      <sz val="10"/>
      <color indexed="10"/>
      <name val="Arial"/>
      <family val="2"/>
    </font>
    <font>
      <sz val="10"/>
      <color indexed="12"/>
      <name val="Arial"/>
      <family val="2"/>
    </font>
    <font>
      <b/>
      <i/>
      <sz val="10"/>
      <color indexed="18"/>
      <name val="Arial"/>
      <family val="2"/>
    </font>
    <font>
      <b/>
      <sz val="10"/>
      <color indexed="18"/>
      <name val="Arial"/>
      <family val="2"/>
    </font>
    <font>
      <i/>
      <vertAlign val="superscript"/>
      <sz val="10"/>
      <name val="Arial"/>
      <family val="2"/>
    </font>
    <font>
      <b/>
      <i/>
      <sz val="10"/>
      <name val="Arial"/>
      <family val="2"/>
    </font>
    <font>
      <b/>
      <sz val="11"/>
      <color indexed="18"/>
      <name val="Arial"/>
      <family val="2"/>
    </font>
    <font>
      <sz val="9"/>
      <name val="Arial"/>
      <family val="2"/>
    </font>
    <font>
      <vertAlign val="superscript"/>
      <sz val="9"/>
      <name val="Arial"/>
      <family val="2"/>
    </font>
    <font>
      <b/>
      <sz val="11"/>
      <color indexed="62"/>
      <name val="Arial"/>
      <family val="2"/>
    </font>
    <font>
      <b/>
      <i/>
      <sz val="10"/>
      <color indexed="10"/>
      <name val="Arial"/>
      <family val="2"/>
    </font>
    <font>
      <vertAlign val="superscript"/>
      <sz val="10"/>
      <name val="Arial"/>
      <family val="2"/>
    </font>
    <font>
      <b/>
      <sz val="9"/>
      <name val="Arial"/>
      <family val="2"/>
    </font>
    <font>
      <b/>
      <i/>
      <sz val="11"/>
      <color indexed="62"/>
      <name val="Arial"/>
      <family val="2"/>
    </font>
    <font>
      <i/>
      <vertAlign val="superscript"/>
      <sz val="9"/>
      <name val="Arial"/>
      <family val="2"/>
    </font>
    <font>
      <i/>
      <sz val="9"/>
      <name val="Arial"/>
      <family val="2"/>
    </font>
    <font>
      <b/>
      <i/>
      <vertAlign val="superscript"/>
      <sz val="10"/>
      <color theme="9"/>
      <name val="Arial"/>
      <family val="2"/>
    </font>
    <font>
      <b/>
      <sz val="11"/>
      <color rgb="FFFF0000"/>
      <name val="Calibri"/>
      <family val="2"/>
      <scheme val="minor"/>
    </font>
    <font>
      <b/>
      <sz val="10"/>
      <color rgb="FFFF0000"/>
      <name val="Arial"/>
      <family val="2"/>
    </font>
    <font>
      <sz val="10"/>
      <color rgb="FFFF0000"/>
      <name val="Arial"/>
      <family val="2"/>
    </font>
    <font>
      <b/>
      <sz val="14"/>
      <color rgb="FFFF0000"/>
      <name val="Arial"/>
      <family val="2"/>
    </font>
    <font>
      <b/>
      <sz val="11"/>
      <color rgb="FFFF0000"/>
      <name val="Arial"/>
      <family val="2"/>
    </font>
    <font>
      <b/>
      <i/>
      <sz val="11"/>
      <color rgb="FFFF0000"/>
      <name val="Arial"/>
      <family val="2"/>
    </font>
    <font>
      <sz val="10"/>
      <color rgb="FF00B050"/>
      <name val="Arial"/>
      <family val="2"/>
    </font>
    <font>
      <vertAlign val="superscript"/>
      <sz val="10"/>
      <color rgb="FF00B050"/>
      <name val="Arial"/>
      <family val="2"/>
    </font>
    <font>
      <b/>
      <sz val="14"/>
      <color rgb="FF00B050"/>
      <name val="Arial"/>
      <family val="2"/>
    </font>
    <font>
      <b/>
      <sz val="11"/>
      <color rgb="FF00B050"/>
      <name val="Arial"/>
      <family val="2"/>
    </font>
    <font>
      <b/>
      <i/>
      <sz val="11"/>
      <color rgb="FF00B050"/>
      <name val="Arial"/>
      <family val="2"/>
    </font>
    <font>
      <b/>
      <i/>
      <u/>
      <sz val="10"/>
      <name val="Arial"/>
      <family val="2"/>
    </font>
    <font>
      <i/>
      <sz val="10"/>
      <color theme="1"/>
      <name val="Arial"/>
      <family val="2"/>
    </font>
    <font>
      <b/>
      <sz val="14"/>
      <color theme="3"/>
      <name val="Arial"/>
      <family val="2"/>
    </font>
    <font>
      <b/>
      <i/>
      <sz val="11"/>
      <color theme="3"/>
      <name val="Arial"/>
      <family val="2"/>
    </font>
    <font>
      <b/>
      <vertAlign val="superscript"/>
      <sz val="14"/>
      <color theme="3"/>
      <name val="Arial"/>
      <family val="2"/>
    </font>
    <font>
      <u/>
      <sz val="9"/>
      <color rgb="FFFF0000"/>
      <name val="Calibri"/>
      <family val="2"/>
      <scheme val="minor"/>
    </font>
    <font>
      <i/>
      <vertAlign val="superscript"/>
      <sz val="9"/>
      <color rgb="FFFF0000"/>
      <name val="Arial"/>
      <family val="2"/>
    </font>
    <font>
      <b/>
      <i/>
      <sz val="9"/>
      <name val="Arial"/>
      <family val="2"/>
    </font>
    <font>
      <b/>
      <sz val="11"/>
      <color theme="3"/>
      <name val="Arial"/>
      <family val="2"/>
    </font>
    <font>
      <b/>
      <i/>
      <sz val="11"/>
      <name val="Arial"/>
      <family val="2"/>
    </font>
    <font>
      <b/>
      <i/>
      <u/>
      <sz val="9"/>
      <name val="Arial"/>
      <family val="2"/>
    </font>
    <font>
      <b/>
      <sz val="16"/>
      <color rgb="FF000000"/>
      <name val="Calibri"/>
      <family val="2"/>
      <scheme val="minor"/>
    </font>
    <font>
      <u/>
      <sz val="11"/>
      <color theme="10"/>
      <name val="Calibri"/>
      <family val="2"/>
      <scheme val="minor"/>
    </font>
    <font>
      <b/>
      <sz val="12"/>
      <color indexed="10"/>
      <name val="Arial"/>
      <family val="2"/>
    </font>
    <font>
      <b/>
      <u/>
      <sz val="11"/>
      <color indexed="18"/>
      <name val="Arial"/>
      <family val="2"/>
    </font>
    <font>
      <b/>
      <u/>
      <sz val="10"/>
      <name val="Arial"/>
      <family val="2"/>
    </font>
    <font>
      <sz val="16"/>
      <color theme="1"/>
      <name val="Calibri"/>
      <family val="2"/>
      <scheme val="minor"/>
    </font>
    <font>
      <i/>
      <sz val="9.5"/>
      <name val="Arial"/>
      <family val="2"/>
    </font>
    <font>
      <sz val="11"/>
      <color rgb="FFFF0000"/>
      <name val="Calibri"/>
      <family val="2"/>
      <scheme val="minor"/>
    </font>
    <font>
      <b/>
      <sz val="11"/>
      <color theme="1"/>
      <name val="Calibri"/>
      <family val="2"/>
      <scheme val="minor"/>
    </font>
    <font>
      <i/>
      <sz val="10"/>
      <color rgb="FFFF0000"/>
      <name val="Arial"/>
      <family val="2"/>
    </font>
    <font>
      <sz val="11"/>
      <name val="Calibri"/>
      <family val="2"/>
      <scheme val="minor"/>
    </font>
    <font>
      <b/>
      <sz val="8"/>
      <name val="Arial"/>
      <family val="2"/>
    </font>
    <font>
      <b/>
      <u/>
      <sz val="9"/>
      <name val="Arial"/>
      <family val="2"/>
    </font>
    <font>
      <sz val="8"/>
      <name val="Arial"/>
      <family val="2"/>
    </font>
    <font>
      <b/>
      <vertAlign val="superscript"/>
      <sz val="11"/>
      <name val="Arial"/>
      <family val="2"/>
    </font>
    <font>
      <sz val="14"/>
      <color theme="1"/>
      <name val="Calibri"/>
      <family val="2"/>
      <scheme val="minor"/>
    </font>
    <font>
      <b/>
      <sz val="14"/>
      <color rgb="FFED7D31"/>
      <name val="Calibri"/>
      <family val="2"/>
      <scheme val="minor"/>
    </font>
    <font>
      <b/>
      <u/>
      <sz val="14"/>
      <color theme="1"/>
      <name val="Calibri"/>
      <family val="2"/>
      <scheme val="minor"/>
    </font>
    <font>
      <sz val="14"/>
      <color rgb="FF000000"/>
      <name val="Calibri"/>
      <family val="2"/>
      <scheme val="minor"/>
    </font>
    <font>
      <b/>
      <sz val="14"/>
      <color theme="1"/>
      <name val="Calibri"/>
      <family val="2"/>
      <scheme val="minor"/>
    </font>
    <font>
      <u/>
      <sz val="9"/>
      <color theme="10"/>
      <name val="Calibri"/>
      <family val="2"/>
      <scheme val="minor"/>
    </font>
    <font>
      <u/>
      <sz val="16"/>
      <color theme="10"/>
      <name val="Calibri"/>
      <family val="2"/>
      <scheme val="minor"/>
    </font>
    <font>
      <sz val="18"/>
      <color theme="1"/>
      <name val="Calibri"/>
      <family val="2"/>
      <scheme val="minor"/>
    </font>
    <font>
      <b/>
      <u/>
      <sz val="14"/>
      <name val="Arial"/>
      <family val="2"/>
    </font>
  </fonts>
  <fills count="14">
    <fill>
      <patternFill patternType="none"/>
    </fill>
    <fill>
      <patternFill patternType="gray125"/>
    </fill>
    <fill>
      <patternFill patternType="solid">
        <fgColor indexed="47"/>
        <bgColor indexed="64"/>
      </patternFill>
    </fill>
    <fill>
      <patternFill patternType="solid">
        <fgColor indexed="62"/>
        <bgColor indexed="64"/>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
      <patternFill patternType="lightUp"/>
    </fill>
    <fill>
      <patternFill patternType="solid">
        <fgColor theme="0"/>
        <bgColor theme="0"/>
      </patternFill>
    </fill>
    <fill>
      <patternFill patternType="solid">
        <fgColor rgb="FFFF0000"/>
        <bgColor indexed="64"/>
      </patternFill>
    </fill>
    <fill>
      <patternFill patternType="solid">
        <fgColor rgb="FF00B050"/>
        <bgColor indexed="64"/>
      </patternFill>
    </fill>
    <fill>
      <patternFill patternType="solid">
        <fgColor rgb="FF00FF00"/>
        <bgColor indexed="64"/>
      </patternFill>
    </fill>
  </fills>
  <borders count="31">
    <border>
      <left/>
      <right/>
      <top/>
      <bottom/>
      <diagonal/>
    </border>
    <border>
      <left style="medium">
        <color indexed="10"/>
      </left>
      <right style="medium">
        <color indexed="10"/>
      </right>
      <top style="medium">
        <color indexed="10"/>
      </top>
      <bottom style="medium">
        <color indexed="1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ck">
        <color indexed="18"/>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thin">
        <color indexed="64"/>
      </top>
      <bottom/>
      <diagonal/>
    </border>
    <border>
      <left style="medium">
        <color auto="1"/>
      </left>
      <right style="medium">
        <color auto="1"/>
      </right>
      <top style="medium">
        <color auto="1"/>
      </top>
      <bottom style="medium">
        <color auto="1"/>
      </bottom>
      <diagonal/>
    </border>
  </borders>
  <cellStyleXfs count="2">
    <xf numFmtId="0" fontId="0" fillId="0" borderId="0"/>
    <xf numFmtId="0" fontId="55" fillId="0" borderId="0" applyNumberFormat="0" applyFill="0" applyBorder="0" applyAlignment="0" applyProtection="0"/>
  </cellStyleXfs>
  <cellXfs count="370">
    <xf numFmtId="0" fontId="0" fillId="0" borderId="0" xfId="0"/>
    <xf numFmtId="0" fontId="0" fillId="0" borderId="0" xfId="0" applyAlignment="1" applyProtection="1">
      <alignment vertical="center"/>
      <protection hidden="1"/>
    </xf>
    <xf numFmtId="0" fontId="1"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3" fillId="0" borderId="0" xfId="0" applyFont="1" applyFill="1" applyBorder="1" applyAlignment="1" applyProtection="1">
      <alignment vertical="center"/>
      <protection hidden="1"/>
    </xf>
    <xf numFmtId="0" fontId="4" fillId="0" borderId="0" xfId="0" applyFont="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Alignment="1" applyProtection="1">
      <alignment vertical="center"/>
      <protection hidden="1"/>
    </xf>
    <xf numFmtId="164" fontId="8" fillId="0" borderId="0" xfId="0" applyNumberFormat="1" applyFont="1" applyFill="1" applyBorder="1" applyAlignment="1" applyProtection="1">
      <alignment horizontal="center" vertical="center"/>
      <protection hidden="1"/>
    </xf>
    <xf numFmtId="0" fontId="0" fillId="0" borderId="0" xfId="0" applyFill="1" applyAlignment="1" applyProtection="1">
      <alignment vertical="center"/>
      <protection hidden="1"/>
    </xf>
    <xf numFmtId="0" fontId="0" fillId="2" borderId="5" xfId="0" applyFill="1" applyBorder="1" applyAlignment="1" applyProtection="1">
      <alignment vertical="center"/>
      <protection hidden="1"/>
    </xf>
    <xf numFmtId="0" fontId="0" fillId="2" borderId="6" xfId="0" applyFill="1" applyBorder="1" applyAlignment="1" applyProtection="1">
      <alignment vertical="center"/>
      <protection hidden="1"/>
    </xf>
    <xf numFmtId="0" fontId="2" fillId="2" borderId="6" xfId="0" applyFont="1"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2" borderId="7" xfId="0" applyFill="1" applyBorder="1" applyAlignment="1" applyProtection="1">
      <alignment vertical="center"/>
      <protection hidden="1"/>
    </xf>
    <xf numFmtId="0" fontId="0" fillId="0" borderId="0" xfId="0" applyBorder="1" applyAlignment="1" applyProtection="1">
      <alignment vertical="center"/>
      <protection hidden="1"/>
    </xf>
    <xf numFmtId="0" fontId="0" fillId="2" borderId="8" xfId="0" applyFill="1" applyBorder="1" applyAlignment="1" applyProtection="1">
      <alignment vertical="center"/>
      <protection hidden="1"/>
    </xf>
    <xf numFmtId="0" fontId="6" fillId="2" borderId="0" xfId="0" applyFont="1" applyFill="1" applyBorder="1" applyAlignment="1" applyProtection="1">
      <alignment vertical="center"/>
      <protection hidden="1"/>
    </xf>
    <xf numFmtId="0" fontId="0" fillId="2" borderId="0" xfId="0" applyFill="1" applyBorder="1" applyAlignment="1" applyProtection="1">
      <alignment vertical="center"/>
      <protection hidden="1"/>
    </xf>
    <xf numFmtId="164" fontId="8" fillId="2" borderId="0" xfId="0"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165" fontId="0" fillId="4" borderId="9" xfId="0" applyNumberFormat="1" applyFill="1" applyBorder="1" applyAlignment="1" applyProtection="1">
      <alignment horizontal="center" vertical="center"/>
      <protection locked="0" hidden="1"/>
    </xf>
    <xf numFmtId="0" fontId="2" fillId="2" borderId="0" xfId="0" applyFont="1" applyFill="1" applyBorder="1" applyAlignment="1" applyProtection="1">
      <alignment horizontal="center" vertical="center"/>
      <protection hidden="1"/>
    </xf>
    <xf numFmtId="166" fontId="13" fillId="2" borderId="0" xfId="0" applyNumberFormat="1" applyFont="1" applyFill="1" applyBorder="1" applyAlignment="1" applyProtection="1">
      <alignment vertical="center"/>
      <protection hidden="1"/>
    </xf>
    <xf numFmtId="0" fontId="0" fillId="2" borderId="0" xfId="0" applyFill="1" applyBorder="1" applyAlignment="1" applyProtection="1">
      <alignment horizontal="center" vertical="center"/>
      <protection hidden="1"/>
    </xf>
    <xf numFmtId="0" fontId="0" fillId="2" borderId="10" xfId="0" applyFill="1" applyBorder="1" applyAlignment="1" applyProtection="1">
      <alignment vertical="center"/>
      <protection hidden="1"/>
    </xf>
    <xf numFmtId="0" fontId="14" fillId="0" borderId="0" xfId="0" applyFont="1" applyBorder="1" applyAlignment="1" applyProtection="1">
      <alignment vertical="center"/>
      <protection hidden="1"/>
    </xf>
    <xf numFmtId="166" fontId="15" fillId="0" borderId="0" xfId="0" applyNumberFormat="1" applyFont="1" applyBorder="1" applyAlignment="1" applyProtection="1">
      <alignment vertical="center"/>
      <protection hidden="1"/>
    </xf>
    <xf numFmtId="0" fontId="16" fillId="2" borderId="0" xfId="0" applyFont="1" applyFill="1" applyBorder="1" applyAlignment="1" applyProtection="1">
      <alignment vertical="center"/>
      <protection hidden="1"/>
    </xf>
    <xf numFmtId="166" fontId="0" fillId="2" borderId="0" xfId="0" applyNumberFormat="1" applyFill="1" applyBorder="1" applyAlignment="1" applyProtection="1">
      <alignment vertical="center"/>
      <protection hidden="1"/>
    </xf>
    <xf numFmtId="0" fontId="17" fillId="0" borderId="11" xfId="0" quotePrefix="1" applyFont="1" applyBorder="1" applyAlignment="1" applyProtection="1">
      <alignment vertical="center"/>
      <protection hidden="1"/>
    </xf>
    <xf numFmtId="0" fontId="18" fillId="0" borderId="11" xfId="0" applyFont="1" applyBorder="1" applyAlignment="1" applyProtection="1">
      <alignment vertical="center"/>
      <protection hidden="1"/>
    </xf>
    <xf numFmtId="164" fontId="18" fillId="0" borderId="11" xfId="0" applyNumberFormat="1" applyFont="1" applyBorder="1" applyAlignment="1" applyProtection="1">
      <alignment vertical="center"/>
      <protection hidden="1"/>
    </xf>
    <xf numFmtId="166" fontId="4" fillId="2" borderId="0" xfId="0" applyNumberFormat="1" applyFont="1" applyFill="1" applyBorder="1" applyAlignment="1" applyProtection="1">
      <alignment vertical="center"/>
      <protection hidden="1"/>
    </xf>
    <xf numFmtId="164" fontId="8" fillId="4" borderId="9" xfId="0" applyNumberFormat="1" applyFont="1" applyFill="1" applyBorder="1" applyAlignment="1" applyProtection="1">
      <alignment horizontal="center" vertical="center"/>
      <protection locked="0" hidden="1"/>
    </xf>
    <xf numFmtId="0" fontId="2" fillId="0" borderId="0" xfId="0" applyFont="1" applyAlignment="1" applyProtection="1">
      <alignment vertical="center"/>
      <protection hidden="1"/>
    </xf>
    <xf numFmtId="166" fontId="2" fillId="0" borderId="0" xfId="0" applyNumberFormat="1" applyFont="1" applyAlignment="1" applyProtection="1">
      <alignment horizontal="right" vertical="center"/>
      <protection hidden="1"/>
    </xf>
    <xf numFmtId="0" fontId="2" fillId="2" borderId="0" xfId="0" applyFont="1" applyFill="1" applyBorder="1" applyAlignment="1" applyProtection="1">
      <alignment vertical="center"/>
      <protection hidden="1"/>
    </xf>
    <xf numFmtId="166" fontId="2" fillId="2" borderId="0" xfId="0" applyNumberFormat="1" applyFont="1" applyFill="1" applyBorder="1" applyAlignment="1" applyProtection="1">
      <alignment vertical="center"/>
      <protection hidden="1"/>
    </xf>
    <xf numFmtId="166" fontId="0" fillId="2" borderId="10" xfId="0" applyNumberFormat="1" applyFill="1" applyBorder="1" applyAlignment="1" applyProtection="1">
      <alignment vertical="center"/>
      <protection hidden="1"/>
    </xf>
    <xf numFmtId="166" fontId="0" fillId="0" borderId="0" xfId="0" applyNumberFormat="1" applyBorder="1" applyAlignment="1" applyProtection="1">
      <alignment vertical="center"/>
      <protection hidden="1"/>
    </xf>
    <xf numFmtId="166" fontId="2" fillId="0" borderId="0" xfId="0" applyNumberFormat="1" applyFont="1" applyFill="1" applyAlignment="1" applyProtection="1">
      <alignment vertical="center"/>
      <protection hidden="1"/>
    </xf>
    <xf numFmtId="166" fontId="0" fillId="0" borderId="0" xfId="0" applyNumberFormat="1" applyAlignment="1" applyProtection="1">
      <alignment vertical="center" wrapText="1"/>
      <protection hidden="1"/>
    </xf>
    <xf numFmtId="0" fontId="0" fillId="2" borderId="8" xfId="0" applyFill="1" applyBorder="1" applyAlignment="1" applyProtection="1">
      <alignment vertical="center" wrapText="1"/>
      <protection hidden="1"/>
    </xf>
    <xf numFmtId="0" fontId="0" fillId="2" borderId="0" xfId="0" applyFill="1" applyBorder="1" applyAlignment="1" applyProtection="1">
      <alignment vertical="center" wrapText="1"/>
      <protection hidden="1"/>
    </xf>
    <xf numFmtId="0" fontId="2" fillId="2" borderId="0" xfId="0" applyFont="1" applyFill="1" applyBorder="1" applyAlignment="1" applyProtection="1">
      <alignment horizontal="center" vertical="center" wrapText="1"/>
      <protection hidden="1"/>
    </xf>
    <xf numFmtId="166" fontId="0" fillId="2" borderId="0" xfId="0" applyNumberFormat="1" applyFill="1" applyBorder="1" applyAlignment="1" applyProtection="1">
      <alignment vertical="center" wrapText="1"/>
      <protection hidden="1"/>
    </xf>
    <xf numFmtId="0" fontId="0" fillId="2" borderId="0" xfId="0" applyFill="1" applyBorder="1" applyAlignment="1" applyProtection="1">
      <alignment horizontal="center" vertical="center" wrapText="1"/>
      <protection hidden="1"/>
    </xf>
    <xf numFmtId="166" fontId="0" fillId="2" borderId="10" xfId="0" applyNumberFormat="1" applyFill="1" applyBorder="1" applyAlignment="1" applyProtection="1">
      <alignment vertical="center" wrapText="1"/>
      <protection hidden="1"/>
    </xf>
    <xf numFmtId="166" fontId="0" fillId="0" borderId="0" xfId="0" applyNumberFormat="1" applyBorder="1" applyAlignment="1" applyProtection="1">
      <alignment vertical="center" wrapText="1"/>
      <protection hidden="1"/>
    </xf>
    <xf numFmtId="0" fontId="0" fillId="0" borderId="0" xfId="0" applyAlignment="1" applyProtection="1">
      <alignment vertical="center" wrapText="1"/>
      <protection hidden="1"/>
    </xf>
    <xf numFmtId="166" fontId="2" fillId="0" borderId="12" xfId="0" applyNumberFormat="1" applyFont="1" applyBorder="1" applyAlignment="1" applyProtection="1">
      <alignment vertical="center"/>
      <protection hidden="1"/>
    </xf>
    <xf numFmtId="0" fontId="0" fillId="2" borderId="0" xfId="0" applyFill="1" applyAlignment="1" applyProtection="1">
      <alignment vertical="center"/>
      <protection hidden="1"/>
    </xf>
    <xf numFmtId="0" fontId="8" fillId="2" borderId="0" xfId="0" applyFont="1" applyFill="1" applyBorder="1" applyAlignment="1" applyProtection="1">
      <alignment horizontal="right" vertical="center"/>
      <protection hidden="1"/>
    </xf>
    <xf numFmtId="166" fontId="0" fillId="2" borderId="12" xfId="0" applyNumberFormat="1" applyFill="1" applyBorder="1" applyAlignment="1" applyProtection="1">
      <alignment vertical="center"/>
      <protection hidden="1"/>
    </xf>
    <xf numFmtId="0" fontId="2" fillId="2" borderId="12" xfId="0" applyFont="1" applyFill="1" applyBorder="1" applyAlignment="1" applyProtection="1">
      <alignment vertical="center"/>
      <protection hidden="1"/>
    </xf>
    <xf numFmtId="0" fontId="8" fillId="0" borderId="0" xfId="0" applyFont="1" applyAlignment="1" applyProtection="1">
      <alignment vertical="center"/>
      <protection hidden="1"/>
    </xf>
    <xf numFmtId="166" fontId="8" fillId="0" borderId="0" xfId="0" applyNumberFormat="1" applyFont="1" applyAlignment="1" applyProtection="1">
      <alignment vertical="center"/>
      <protection hidden="1"/>
    </xf>
    <xf numFmtId="0" fontId="8" fillId="2" borderId="0" xfId="0" applyFont="1" applyFill="1" applyBorder="1" applyAlignment="1" applyProtection="1">
      <alignment vertical="center"/>
      <protection hidden="1"/>
    </xf>
    <xf numFmtId="9" fontId="8"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hidden="1"/>
    </xf>
    <xf numFmtId="166" fontId="8" fillId="2" borderId="0" xfId="0" applyNumberFormat="1" applyFont="1" applyFill="1" applyBorder="1" applyAlignment="1" applyProtection="1">
      <alignment vertical="center"/>
      <protection hidden="1"/>
    </xf>
    <xf numFmtId="166" fontId="20" fillId="2" borderId="0" xfId="0" applyNumberFormat="1" applyFont="1" applyFill="1" applyBorder="1" applyAlignment="1" applyProtection="1">
      <alignment vertical="center"/>
      <protection hidden="1"/>
    </xf>
    <xf numFmtId="0" fontId="0" fillId="2" borderId="13" xfId="0" applyFill="1" applyBorder="1" applyAlignment="1" applyProtection="1">
      <alignment vertical="center"/>
      <protection hidden="1"/>
    </xf>
    <xf numFmtId="0" fontId="0" fillId="2" borderId="14" xfId="0" applyFill="1" applyBorder="1" applyAlignment="1" applyProtection="1">
      <alignment vertical="center"/>
      <protection hidden="1"/>
    </xf>
    <xf numFmtId="9" fontId="0" fillId="2" borderId="14" xfId="0" applyNumberFormat="1" applyFill="1" applyBorder="1" applyAlignment="1" applyProtection="1">
      <alignment horizontal="center" vertical="center"/>
      <protection hidden="1"/>
    </xf>
    <xf numFmtId="0" fontId="2" fillId="2" borderId="14" xfId="0" applyFont="1" applyFill="1" applyBorder="1" applyAlignment="1" applyProtection="1">
      <alignment horizontal="center" vertical="center"/>
      <protection hidden="1"/>
    </xf>
    <xf numFmtId="166" fontId="0" fillId="2" borderId="14" xfId="0" applyNumberFormat="1" applyFill="1" applyBorder="1" applyAlignment="1" applyProtection="1">
      <alignment vertical="center"/>
      <protection hidden="1"/>
    </xf>
    <xf numFmtId="0" fontId="0" fillId="2" borderId="14" xfId="0" applyFill="1" applyBorder="1" applyAlignment="1" applyProtection="1">
      <alignment horizontal="center" vertical="center"/>
      <protection hidden="1"/>
    </xf>
    <xf numFmtId="0" fontId="0" fillId="2" borderId="15" xfId="0" applyFill="1" applyBorder="1" applyAlignment="1" applyProtection="1">
      <alignment vertical="center"/>
      <protection hidden="1"/>
    </xf>
    <xf numFmtId="0" fontId="0" fillId="5" borderId="5" xfId="0" applyFill="1" applyBorder="1" applyAlignment="1" applyProtection="1">
      <alignment vertical="center"/>
      <protection hidden="1"/>
    </xf>
    <xf numFmtId="0" fontId="0" fillId="5" borderId="6" xfId="0" applyFill="1" applyBorder="1" applyAlignment="1" applyProtection="1">
      <alignment vertical="center"/>
      <protection hidden="1"/>
    </xf>
    <xf numFmtId="0" fontId="2" fillId="5" borderId="6" xfId="0" applyFont="1" applyFill="1" applyBorder="1" applyAlignment="1" applyProtection="1">
      <alignment horizontal="center"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vertical="center"/>
      <protection hidden="1"/>
    </xf>
    <xf numFmtId="0" fontId="21" fillId="0" borderId="0" xfId="0" applyFont="1" applyBorder="1" applyAlignment="1" applyProtection="1">
      <alignment vertical="center"/>
      <protection hidden="1"/>
    </xf>
    <xf numFmtId="166" fontId="18" fillId="0" borderId="0" xfId="0" applyNumberFormat="1" applyFont="1" applyBorder="1" applyAlignment="1" applyProtection="1">
      <alignment vertical="center"/>
      <protection hidden="1"/>
    </xf>
    <xf numFmtId="0" fontId="0" fillId="5" borderId="8" xfId="0" applyFill="1" applyBorder="1" applyAlignment="1" applyProtection="1">
      <alignment vertical="center"/>
      <protection hidden="1"/>
    </xf>
    <xf numFmtId="0" fontId="6" fillId="5" borderId="0" xfId="0" applyFont="1" applyFill="1" applyBorder="1" applyAlignment="1" applyProtection="1">
      <alignment vertical="center"/>
      <protection hidden="1"/>
    </xf>
    <xf numFmtId="0" fontId="0" fillId="5" borderId="0" xfId="0" applyFill="1" applyBorder="1" applyAlignment="1" applyProtection="1">
      <alignment vertical="center"/>
      <protection hidden="1"/>
    </xf>
    <xf numFmtId="164" fontId="8" fillId="5" borderId="0" xfId="0" applyNumberFormat="1" applyFont="1" applyFill="1" applyBorder="1" applyAlignment="1" applyProtection="1">
      <alignment horizontal="center" vertical="center"/>
      <protection hidden="1"/>
    </xf>
    <xf numFmtId="0" fontId="11" fillId="5" borderId="0" xfId="0" applyFont="1" applyFill="1" applyBorder="1" applyAlignment="1" applyProtection="1">
      <alignment vertical="center"/>
      <protection hidden="1"/>
    </xf>
    <xf numFmtId="165" fontId="0" fillId="6" borderId="9" xfId="0" applyNumberFormat="1" applyFill="1" applyBorder="1" applyAlignment="1" applyProtection="1">
      <alignment horizontal="center" vertical="center"/>
      <protection locked="0" hidden="1"/>
    </xf>
    <xf numFmtId="0" fontId="2" fillId="5" borderId="0" xfId="0" applyFont="1" applyFill="1" applyBorder="1" applyAlignment="1" applyProtection="1">
      <alignment horizontal="center" vertical="center"/>
      <protection hidden="1"/>
    </xf>
    <xf numFmtId="166" fontId="13" fillId="5" borderId="0" xfId="0" applyNumberFormat="1" applyFont="1" applyFill="1" applyBorder="1" applyAlignment="1" applyProtection="1">
      <alignment vertical="center"/>
      <protection hidden="1"/>
    </xf>
    <xf numFmtId="0" fontId="0" fillId="5" borderId="0" xfId="0" applyFill="1" applyBorder="1" applyAlignment="1" applyProtection="1">
      <alignment horizontal="center" vertical="center"/>
      <protection hidden="1"/>
    </xf>
    <xf numFmtId="0" fontId="0" fillId="5" borderId="10" xfId="0" applyFill="1" applyBorder="1" applyAlignment="1" applyProtection="1">
      <alignment vertical="center"/>
      <protection hidden="1"/>
    </xf>
    <xf numFmtId="0" fontId="16" fillId="5" borderId="0" xfId="0" applyFont="1" applyFill="1" applyBorder="1" applyAlignment="1" applyProtection="1">
      <alignment vertical="center"/>
      <protection hidden="1"/>
    </xf>
    <xf numFmtId="166" fontId="0" fillId="5" borderId="0" xfId="0" applyNumberFormat="1" applyFill="1" applyBorder="1" applyAlignment="1" applyProtection="1">
      <alignment vertical="center"/>
      <protection hidden="1"/>
    </xf>
    <xf numFmtId="166" fontId="4" fillId="5" borderId="0" xfId="0" applyNumberFormat="1" applyFont="1" applyFill="1" applyBorder="1" applyAlignment="1" applyProtection="1">
      <alignment vertical="center"/>
      <protection hidden="1"/>
    </xf>
    <xf numFmtId="164" fontId="8" fillId="6" borderId="9" xfId="0" applyNumberFormat="1" applyFont="1" applyFill="1" applyBorder="1" applyAlignment="1" applyProtection="1">
      <alignment horizontal="center" vertical="center"/>
      <protection locked="0" hidden="1"/>
    </xf>
    <xf numFmtId="0" fontId="2" fillId="5" borderId="0" xfId="0" applyFont="1" applyFill="1" applyBorder="1" applyAlignment="1" applyProtection="1">
      <alignment vertical="center"/>
      <protection hidden="1"/>
    </xf>
    <xf numFmtId="166" fontId="2" fillId="5" borderId="0" xfId="0" applyNumberFormat="1" applyFont="1" applyFill="1" applyBorder="1" applyAlignment="1" applyProtection="1">
      <alignment vertical="center"/>
      <protection hidden="1"/>
    </xf>
    <xf numFmtId="166" fontId="0" fillId="5" borderId="10" xfId="0" applyNumberFormat="1" applyFill="1" applyBorder="1" applyAlignment="1" applyProtection="1">
      <alignment vertical="center"/>
      <protection hidden="1"/>
    </xf>
    <xf numFmtId="0" fontId="0" fillId="5" borderId="8" xfId="0" applyFill="1" applyBorder="1" applyAlignment="1" applyProtection="1">
      <alignment vertical="center" wrapText="1"/>
      <protection hidden="1"/>
    </xf>
    <xf numFmtId="0" fontId="0" fillId="5" borderId="0" xfId="0" applyFill="1" applyBorder="1" applyAlignment="1" applyProtection="1">
      <alignment vertical="center" wrapText="1"/>
      <protection hidden="1"/>
    </xf>
    <xf numFmtId="165" fontId="0" fillId="6" borderId="9" xfId="0" applyNumberFormat="1" applyFill="1" applyBorder="1" applyAlignment="1" applyProtection="1">
      <alignment horizontal="center" vertical="center" wrapText="1"/>
      <protection locked="0" hidden="1"/>
    </xf>
    <xf numFmtId="0" fontId="2" fillId="5" borderId="0" xfId="0" applyFont="1" applyFill="1" applyBorder="1" applyAlignment="1" applyProtection="1">
      <alignment horizontal="center" vertical="center" wrapText="1"/>
      <protection hidden="1"/>
    </xf>
    <xf numFmtId="166" fontId="0" fillId="5" borderId="0" xfId="0" applyNumberFormat="1" applyFill="1" applyBorder="1" applyAlignment="1" applyProtection="1">
      <alignment vertical="center" wrapText="1"/>
      <protection hidden="1"/>
    </xf>
    <xf numFmtId="0" fontId="0" fillId="5" borderId="0" xfId="0" applyFill="1" applyBorder="1" applyAlignment="1" applyProtection="1">
      <alignment horizontal="center" vertical="center" wrapText="1"/>
      <protection hidden="1"/>
    </xf>
    <xf numFmtId="166" fontId="2" fillId="5" borderId="0" xfId="0" applyNumberFormat="1" applyFont="1" applyFill="1" applyBorder="1" applyAlignment="1" applyProtection="1">
      <alignment vertical="center" wrapText="1"/>
      <protection hidden="1"/>
    </xf>
    <xf numFmtId="166" fontId="0" fillId="5" borderId="10" xfId="0" applyNumberFormat="1" applyFill="1" applyBorder="1" applyAlignment="1" applyProtection="1">
      <alignment vertical="center" wrapText="1"/>
      <protection hidden="1"/>
    </xf>
    <xf numFmtId="0" fontId="0" fillId="5" borderId="0" xfId="0" applyFill="1" applyAlignment="1" applyProtection="1">
      <alignment vertical="center"/>
      <protection hidden="1"/>
    </xf>
    <xf numFmtId="0" fontId="8" fillId="5" borderId="0" xfId="0" applyFont="1" applyFill="1" applyBorder="1" applyAlignment="1" applyProtection="1">
      <alignment horizontal="right" vertical="center"/>
      <protection hidden="1"/>
    </xf>
    <xf numFmtId="166" fontId="0" fillId="5" borderId="12" xfId="0" applyNumberFormat="1" applyFill="1" applyBorder="1" applyAlignment="1" applyProtection="1">
      <alignment vertical="center"/>
      <protection hidden="1"/>
    </xf>
    <xf numFmtId="0" fontId="2" fillId="5" borderId="12" xfId="0" applyFont="1" applyFill="1" applyBorder="1" applyAlignment="1" applyProtection="1">
      <alignment vertical="center"/>
      <protection hidden="1"/>
    </xf>
    <xf numFmtId="0" fontId="8" fillId="5" borderId="0" xfId="0" applyFont="1" applyFill="1" applyBorder="1" applyAlignment="1" applyProtection="1">
      <alignment vertical="center"/>
      <protection hidden="1"/>
    </xf>
    <xf numFmtId="9" fontId="8" fillId="5" borderId="0" xfId="0" applyNumberFormat="1"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166" fontId="8" fillId="5" borderId="0" xfId="0" applyNumberFormat="1" applyFont="1" applyFill="1" applyBorder="1" applyAlignment="1" applyProtection="1">
      <alignment vertical="center"/>
      <protection hidden="1"/>
    </xf>
    <xf numFmtId="166" fontId="20" fillId="5" borderId="0" xfId="0" applyNumberFormat="1" applyFont="1" applyFill="1" applyBorder="1" applyAlignment="1" applyProtection="1">
      <alignment vertical="center"/>
      <protection hidden="1"/>
    </xf>
    <xf numFmtId="0" fontId="0" fillId="5" borderId="13" xfId="0" applyFill="1" applyBorder="1" applyAlignment="1" applyProtection="1">
      <alignment vertical="center"/>
      <protection hidden="1"/>
    </xf>
    <xf numFmtId="0" fontId="0" fillId="5" borderId="14" xfId="0" applyFill="1" applyBorder="1" applyAlignment="1" applyProtection="1">
      <alignment vertical="center"/>
      <protection hidden="1"/>
    </xf>
    <xf numFmtId="9" fontId="0" fillId="5" borderId="14" xfId="0" applyNumberFormat="1" applyFill="1" applyBorder="1" applyAlignment="1" applyProtection="1">
      <alignment horizontal="center" vertical="center"/>
      <protection hidden="1"/>
    </xf>
    <xf numFmtId="0" fontId="2" fillId="5" borderId="14" xfId="0" applyFont="1" applyFill="1" applyBorder="1" applyAlignment="1" applyProtection="1">
      <alignment horizontal="center" vertical="center"/>
      <protection hidden="1"/>
    </xf>
    <xf numFmtId="166" fontId="0" fillId="5" borderId="14" xfId="0" applyNumberFormat="1" applyFill="1" applyBorder="1" applyAlignment="1" applyProtection="1">
      <alignment vertical="center"/>
      <protection hidden="1"/>
    </xf>
    <xf numFmtId="0" fontId="0" fillId="5" borderId="14" xfId="0" applyFill="1" applyBorder="1" applyAlignment="1" applyProtection="1">
      <alignment horizontal="center" vertical="center"/>
      <protection hidden="1"/>
    </xf>
    <xf numFmtId="0" fontId="0" fillId="5" borderId="15" xfId="0" applyFill="1" applyBorder="1" applyAlignment="1" applyProtection="1">
      <alignment vertical="center"/>
      <protection hidden="1"/>
    </xf>
    <xf numFmtId="0" fontId="0" fillId="7" borderId="5" xfId="0" applyFill="1" applyBorder="1" applyAlignment="1" applyProtection="1">
      <alignment vertical="center"/>
      <protection hidden="1"/>
    </xf>
    <xf numFmtId="0" fontId="0" fillId="7" borderId="6" xfId="0" applyFill="1" applyBorder="1" applyAlignment="1" applyProtection="1">
      <alignment vertical="center"/>
      <protection hidden="1"/>
    </xf>
    <xf numFmtId="0" fontId="0" fillId="7" borderId="6" xfId="0" applyFill="1" applyBorder="1" applyAlignment="1" applyProtection="1">
      <alignment horizontal="center" vertical="center"/>
      <protection hidden="1"/>
    </xf>
    <xf numFmtId="0" fontId="2" fillId="7" borderId="6" xfId="0" applyFont="1" applyFill="1" applyBorder="1" applyAlignment="1" applyProtection="1">
      <alignment horizontal="center" vertical="center"/>
      <protection hidden="1"/>
    </xf>
    <xf numFmtId="0" fontId="0" fillId="7" borderId="7" xfId="0" applyFill="1" applyBorder="1" applyAlignment="1" applyProtection="1">
      <alignment vertical="center"/>
      <protection hidden="1"/>
    </xf>
    <xf numFmtId="0" fontId="0" fillId="7" borderId="8" xfId="0" applyFill="1" applyBorder="1" applyAlignment="1" applyProtection="1">
      <alignment vertical="center"/>
      <protection hidden="1"/>
    </xf>
    <xf numFmtId="0" fontId="6" fillId="7" borderId="0" xfId="0" applyFont="1" applyFill="1" applyBorder="1" applyAlignment="1" applyProtection="1">
      <alignment vertical="center"/>
      <protection hidden="1"/>
    </xf>
    <xf numFmtId="0" fontId="0" fillId="7" borderId="0" xfId="0" applyFill="1" applyBorder="1" applyAlignment="1" applyProtection="1">
      <alignment vertical="center"/>
      <protection hidden="1"/>
    </xf>
    <xf numFmtId="164" fontId="8" fillId="7" borderId="0" xfId="0" applyNumberFormat="1" applyFont="1" applyFill="1" applyBorder="1" applyAlignment="1" applyProtection="1">
      <alignment horizontal="center" vertical="center"/>
      <protection hidden="1"/>
    </xf>
    <xf numFmtId="0" fontId="11" fillId="7" borderId="0" xfId="0" applyFont="1" applyFill="1" applyBorder="1" applyAlignment="1" applyProtection="1">
      <alignment vertical="center"/>
      <protection hidden="1"/>
    </xf>
    <xf numFmtId="0" fontId="2" fillId="7" borderId="0" xfId="0" applyFont="1" applyFill="1" applyBorder="1" applyAlignment="1" applyProtection="1">
      <alignment horizontal="center" vertical="center"/>
      <protection hidden="1"/>
    </xf>
    <xf numFmtId="166" fontId="0" fillId="7" borderId="0" xfId="0" applyNumberFormat="1" applyFill="1" applyBorder="1" applyAlignment="1" applyProtection="1">
      <alignment vertical="center"/>
      <protection hidden="1"/>
    </xf>
    <xf numFmtId="0" fontId="0" fillId="7" borderId="0" xfId="0" applyFill="1" applyBorder="1" applyAlignment="1" applyProtection="1">
      <alignment horizontal="center" vertical="center"/>
      <protection hidden="1"/>
    </xf>
    <xf numFmtId="0" fontId="0" fillId="7" borderId="10" xfId="0" applyFill="1" applyBorder="1" applyAlignment="1" applyProtection="1">
      <alignment vertical="center"/>
      <protection hidden="1"/>
    </xf>
    <xf numFmtId="0" fontId="2" fillId="7" borderId="0" xfId="0" applyFont="1" applyFill="1" applyBorder="1" applyAlignment="1" applyProtection="1">
      <alignment vertical="center"/>
      <protection hidden="1"/>
    </xf>
    <xf numFmtId="0" fontId="16" fillId="7" borderId="0" xfId="0" applyFont="1" applyFill="1" applyBorder="1" applyAlignment="1" applyProtection="1">
      <alignment vertical="center"/>
      <protection hidden="1"/>
    </xf>
    <xf numFmtId="166" fontId="2" fillId="7" borderId="0" xfId="0" applyNumberFormat="1" applyFont="1" applyFill="1" applyBorder="1" applyAlignment="1" applyProtection="1">
      <alignment vertical="center"/>
      <protection hidden="1"/>
    </xf>
    <xf numFmtId="166" fontId="0" fillId="7" borderId="10" xfId="0" applyNumberFormat="1" applyFill="1" applyBorder="1" applyAlignment="1" applyProtection="1">
      <alignment vertical="center"/>
      <protection hidden="1"/>
    </xf>
    <xf numFmtId="0" fontId="8" fillId="0" borderId="0" xfId="0" applyFont="1" applyAlignment="1" applyProtection="1">
      <alignment horizontal="left" vertical="center"/>
      <protection hidden="1"/>
    </xf>
    <xf numFmtId="0" fontId="2" fillId="0" borderId="0" xfId="0" applyFont="1" applyAlignment="1" applyProtection="1">
      <alignment vertical="top"/>
      <protection hidden="1"/>
    </xf>
    <xf numFmtId="166" fontId="0" fillId="0" borderId="0" xfId="0" applyNumberFormat="1" applyFill="1" applyAlignment="1" applyProtection="1">
      <alignment vertical="center"/>
      <protection hidden="1"/>
    </xf>
    <xf numFmtId="166" fontId="0" fillId="0" borderId="0" xfId="0" applyNumberFormat="1" applyAlignment="1" applyProtection="1">
      <alignment horizontal="right" vertical="center"/>
      <protection hidden="1"/>
    </xf>
    <xf numFmtId="166" fontId="0" fillId="0" borderId="0" xfId="0" applyNumberFormat="1" applyAlignment="1" applyProtection="1">
      <alignment vertical="center"/>
      <protection hidden="1"/>
    </xf>
    <xf numFmtId="0" fontId="0" fillId="7" borderId="0" xfId="0" applyFill="1" applyAlignment="1" applyProtection="1">
      <alignment vertical="center"/>
      <protection hidden="1"/>
    </xf>
    <xf numFmtId="0" fontId="8" fillId="7" borderId="0" xfId="0" applyFont="1" applyFill="1" applyBorder="1" applyAlignment="1" applyProtection="1">
      <alignment horizontal="right" vertical="center"/>
      <protection hidden="1"/>
    </xf>
    <xf numFmtId="166" fontId="0" fillId="7" borderId="12" xfId="0" applyNumberFormat="1" applyFill="1" applyBorder="1" applyAlignment="1" applyProtection="1">
      <alignment vertical="center"/>
      <protection hidden="1"/>
    </xf>
    <xf numFmtId="0" fontId="2" fillId="7" borderId="12" xfId="0" applyFont="1" applyFill="1" applyBorder="1" applyAlignment="1" applyProtection="1">
      <alignment vertical="center"/>
      <protection hidden="1"/>
    </xf>
    <xf numFmtId="0" fontId="8" fillId="7" borderId="0" xfId="0" applyFont="1" applyFill="1" applyBorder="1" applyAlignment="1" applyProtection="1">
      <alignment vertical="center"/>
      <protection hidden="1"/>
    </xf>
    <xf numFmtId="9" fontId="8" fillId="7" borderId="0" xfId="0" applyNumberFormat="1" applyFont="1" applyFill="1" applyBorder="1" applyAlignment="1" applyProtection="1">
      <alignment horizontal="center" vertical="center"/>
      <protection hidden="1"/>
    </xf>
    <xf numFmtId="0" fontId="20" fillId="7" borderId="0" xfId="0" applyFont="1" applyFill="1" applyBorder="1" applyAlignment="1" applyProtection="1">
      <alignment horizontal="center" vertical="center"/>
      <protection hidden="1"/>
    </xf>
    <xf numFmtId="166" fontId="8" fillId="7" borderId="0" xfId="0" applyNumberFormat="1" applyFont="1" applyFill="1" applyBorder="1" applyAlignment="1" applyProtection="1">
      <alignment vertical="center"/>
      <protection hidden="1"/>
    </xf>
    <xf numFmtId="166" fontId="20" fillId="7" borderId="0" xfId="0" applyNumberFormat="1" applyFont="1" applyFill="1" applyBorder="1" applyAlignment="1" applyProtection="1">
      <alignment vertical="center"/>
      <protection hidden="1"/>
    </xf>
    <xf numFmtId="0" fontId="0" fillId="7" borderId="13" xfId="0" applyFill="1" applyBorder="1" applyAlignment="1" applyProtection="1">
      <alignment vertical="center"/>
      <protection hidden="1"/>
    </xf>
    <xf numFmtId="0" fontId="0" fillId="7" borderId="14" xfId="0" applyFill="1" applyBorder="1" applyAlignment="1" applyProtection="1">
      <alignment vertical="center"/>
      <protection hidden="1"/>
    </xf>
    <xf numFmtId="9" fontId="0" fillId="7" borderId="14" xfId="0" applyNumberFormat="1" applyFill="1" applyBorder="1" applyAlignment="1" applyProtection="1">
      <alignment horizontal="center" vertical="center"/>
      <protection hidden="1"/>
    </xf>
    <xf numFmtId="0" fontId="2" fillId="7" borderId="14" xfId="0" applyFont="1" applyFill="1" applyBorder="1" applyAlignment="1" applyProtection="1">
      <alignment horizontal="center" vertical="center"/>
      <protection hidden="1"/>
    </xf>
    <xf numFmtId="166" fontId="0" fillId="7" borderId="14" xfId="0" applyNumberFormat="1" applyFill="1" applyBorder="1" applyAlignment="1" applyProtection="1">
      <alignment vertical="center"/>
      <protection hidden="1"/>
    </xf>
    <xf numFmtId="0" fontId="0" fillId="7" borderId="14" xfId="0" applyFill="1" applyBorder="1" applyAlignment="1" applyProtection="1">
      <alignment horizontal="center" vertical="center"/>
      <protection hidden="1"/>
    </xf>
    <xf numFmtId="0" fontId="0" fillId="7" borderId="15" xfId="0" applyFill="1" applyBorder="1" applyAlignment="1" applyProtection="1">
      <alignment vertical="center"/>
      <protection hidden="1"/>
    </xf>
    <xf numFmtId="0" fontId="0" fillId="8" borderId="5" xfId="0" applyFill="1" applyBorder="1" applyAlignment="1" applyProtection="1">
      <alignment vertical="center"/>
      <protection hidden="1"/>
    </xf>
    <xf numFmtId="0" fontId="0" fillId="8" borderId="6" xfId="0" applyFill="1" applyBorder="1" applyAlignment="1" applyProtection="1">
      <alignment vertical="center"/>
      <protection hidden="1"/>
    </xf>
    <xf numFmtId="0" fontId="0" fillId="8" borderId="6" xfId="0" applyFill="1" applyBorder="1" applyAlignment="1" applyProtection="1">
      <alignment horizontal="center" vertical="center"/>
      <protection hidden="1"/>
    </xf>
    <xf numFmtId="0" fontId="2" fillId="8" borderId="6" xfId="0" applyFont="1" applyFill="1" applyBorder="1" applyAlignment="1" applyProtection="1">
      <alignment horizontal="center" vertical="center"/>
      <protection hidden="1"/>
    </xf>
    <xf numFmtId="0" fontId="0" fillId="8" borderId="7" xfId="0" applyFill="1" applyBorder="1" applyAlignment="1" applyProtection="1">
      <alignment vertical="center"/>
      <protection hidden="1"/>
    </xf>
    <xf numFmtId="0" fontId="0" fillId="8" borderId="8" xfId="0" applyFill="1" applyBorder="1" applyAlignment="1" applyProtection="1">
      <alignment vertical="center"/>
      <protection hidden="1"/>
    </xf>
    <xf numFmtId="0" fontId="6" fillId="8" borderId="0" xfId="0" applyFont="1" applyFill="1" applyBorder="1" applyAlignment="1" applyProtection="1">
      <alignment vertical="center"/>
      <protection hidden="1"/>
    </xf>
    <xf numFmtId="0" fontId="0" fillId="8" borderId="0" xfId="0" applyFill="1" applyBorder="1" applyAlignment="1" applyProtection="1">
      <alignment vertical="center"/>
      <protection hidden="1"/>
    </xf>
    <xf numFmtId="164" fontId="8" fillId="8" borderId="0" xfId="0" applyNumberFormat="1" applyFont="1" applyFill="1" applyBorder="1" applyAlignment="1" applyProtection="1">
      <alignment horizontal="center" vertical="center"/>
      <protection hidden="1"/>
    </xf>
    <xf numFmtId="0" fontId="11" fillId="8" borderId="0" xfId="0" applyFont="1" applyFill="1" applyBorder="1" applyAlignment="1" applyProtection="1">
      <alignment vertical="center"/>
      <protection hidden="1"/>
    </xf>
    <xf numFmtId="0" fontId="2" fillId="8" borderId="0" xfId="0" applyFont="1" applyFill="1" applyBorder="1" applyAlignment="1" applyProtection="1">
      <alignment horizontal="center" vertical="center"/>
      <protection hidden="1"/>
    </xf>
    <xf numFmtId="166" fontId="13" fillId="8" borderId="0" xfId="0" applyNumberFormat="1" applyFont="1" applyFill="1" applyBorder="1" applyAlignment="1" applyProtection="1">
      <alignment vertical="center"/>
      <protection hidden="1"/>
    </xf>
    <xf numFmtId="0" fontId="0" fillId="8" borderId="0" xfId="0" applyFill="1" applyBorder="1" applyAlignment="1" applyProtection="1">
      <alignment horizontal="center" vertical="center"/>
      <protection hidden="1"/>
    </xf>
    <xf numFmtId="0" fontId="0" fillId="8" borderId="10" xfId="0" applyFill="1" applyBorder="1" applyAlignment="1" applyProtection="1">
      <alignment vertical="center"/>
      <protection hidden="1"/>
    </xf>
    <xf numFmtId="0" fontId="16" fillId="8" borderId="0" xfId="0" applyFont="1" applyFill="1" applyBorder="1" applyAlignment="1" applyProtection="1">
      <alignment vertical="center"/>
      <protection hidden="1"/>
    </xf>
    <xf numFmtId="166" fontId="0" fillId="8" borderId="0" xfId="0" applyNumberFormat="1" applyFill="1" applyBorder="1" applyAlignment="1" applyProtection="1">
      <alignment vertical="center"/>
      <protection hidden="1"/>
    </xf>
    <xf numFmtId="0" fontId="2" fillId="8" borderId="0" xfId="0" applyFont="1" applyFill="1" applyBorder="1" applyAlignment="1" applyProtection="1">
      <alignment vertical="center"/>
      <protection hidden="1"/>
    </xf>
    <xf numFmtId="166" fontId="2" fillId="8" borderId="0" xfId="0" applyNumberFormat="1" applyFont="1" applyFill="1" applyBorder="1" applyAlignment="1" applyProtection="1">
      <alignment vertical="center"/>
      <protection hidden="1"/>
    </xf>
    <xf numFmtId="166" fontId="0" fillId="8" borderId="10" xfId="0" applyNumberFormat="1" applyFill="1" applyBorder="1" applyAlignment="1" applyProtection="1">
      <alignment vertical="center"/>
      <protection hidden="1"/>
    </xf>
    <xf numFmtId="0" fontId="0" fillId="8" borderId="0" xfId="0" applyFill="1" applyAlignment="1" applyProtection="1">
      <alignment vertical="center"/>
      <protection hidden="1"/>
    </xf>
    <xf numFmtId="0" fontId="8" fillId="8" borderId="0" xfId="0" applyFont="1" applyFill="1" applyBorder="1" applyAlignment="1" applyProtection="1">
      <alignment horizontal="right" vertical="center"/>
      <protection hidden="1"/>
    </xf>
    <xf numFmtId="165" fontId="0" fillId="0" borderId="9" xfId="0" applyNumberFormat="1" applyFill="1" applyBorder="1" applyAlignment="1" applyProtection="1">
      <alignment horizontal="center" vertical="center"/>
      <protection locked="0" hidden="1"/>
    </xf>
    <xf numFmtId="166" fontId="0" fillId="8" borderId="12" xfId="0" applyNumberFormat="1" applyFill="1" applyBorder="1" applyAlignment="1" applyProtection="1">
      <alignment vertical="center"/>
      <protection hidden="1"/>
    </xf>
    <xf numFmtId="0" fontId="2" fillId="8" borderId="12" xfId="0" applyFont="1" applyFill="1" applyBorder="1" applyAlignment="1" applyProtection="1">
      <alignment vertical="center"/>
      <protection hidden="1"/>
    </xf>
    <xf numFmtId="0" fontId="8" fillId="8" borderId="0" xfId="0" applyFont="1" applyFill="1" applyBorder="1" applyAlignment="1" applyProtection="1">
      <alignment vertical="center"/>
      <protection hidden="1"/>
    </xf>
    <xf numFmtId="9" fontId="8" fillId="8" borderId="0" xfId="0" applyNumberFormat="1" applyFont="1" applyFill="1" applyBorder="1" applyAlignment="1" applyProtection="1">
      <alignment horizontal="center" vertical="center"/>
      <protection hidden="1"/>
    </xf>
    <xf numFmtId="0" fontId="20" fillId="8" borderId="0" xfId="0" applyFont="1" applyFill="1" applyBorder="1" applyAlignment="1" applyProtection="1">
      <alignment horizontal="center" vertical="center"/>
      <protection hidden="1"/>
    </xf>
    <xf numFmtId="166" fontId="8" fillId="8" borderId="0" xfId="0" applyNumberFormat="1" applyFont="1" applyFill="1" applyBorder="1" applyAlignment="1" applyProtection="1">
      <alignment vertical="center"/>
      <protection hidden="1"/>
    </xf>
    <xf numFmtId="166" fontId="20" fillId="8" borderId="0" xfId="0" applyNumberFormat="1" applyFont="1" applyFill="1" applyBorder="1" applyAlignment="1" applyProtection="1">
      <alignment vertical="center"/>
      <protection hidden="1"/>
    </xf>
    <xf numFmtId="0" fontId="22" fillId="0" borderId="0" xfId="0" applyFont="1" applyAlignment="1" applyProtection="1">
      <alignment vertical="center"/>
      <protection hidden="1"/>
    </xf>
    <xf numFmtId="0" fontId="0" fillId="8" borderId="13" xfId="0" applyFill="1" applyBorder="1" applyAlignment="1" applyProtection="1">
      <alignment vertical="center"/>
      <protection hidden="1"/>
    </xf>
    <xf numFmtId="0" fontId="0" fillId="8" borderId="14" xfId="0" applyFill="1" applyBorder="1" applyAlignment="1" applyProtection="1">
      <alignment vertical="center"/>
      <protection hidden="1"/>
    </xf>
    <xf numFmtId="9" fontId="0" fillId="8" borderId="14" xfId="0" applyNumberFormat="1" applyFill="1" applyBorder="1" applyAlignment="1" applyProtection="1">
      <alignment horizontal="center" vertical="center"/>
      <protection hidden="1"/>
    </xf>
    <xf numFmtId="0" fontId="2" fillId="8" borderId="14" xfId="0" applyFont="1" applyFill="1" applyBorder="1" applyAlignment="1" applyProtection="1">
      <alignment horizontal="center" vertical="center"/>
      <protection hidden="1"/>
    </xf>
    <xf numFmtId="166" fontId="0" fillId="8" borderId="14" xfId="0" applyNumberFormat="1" applyFill="1" applyBorder="1" applyAlignment="1" applyProtection="1">
      <alignment vertical="center"/>
      <protection hidden="1"/>
    </xf>
    <xf numFmtId="0" fontId="0" fillId="8" borderId="14" xfId="0" applyFill="1" applyBorder="1" applyAlignment="1" applyProtection="1">
      <alignment horizontal="center" vertical="center"/>
      <protection hidden="1"/>
    </xf>
    <xf numFmtId="0" fontId="0" fillId="8" borderId="15" xfId="0" applyFill="1" applyBorder="1" applyAlignment="1" applyProtection="1">
      <alignment vertical="center"/>
      <protection hidden="1"/>
    </xf>
    <xf numFmtId="0" fontId="0" fillId="0" borderId="5" xfId="0" applyBorder="1" applyAlignment="1" applyProtection="1">
      <alignment vertical="center"/>
      <protection hidden="1"/>
    </xf>
    <xf numFmtId="0" fontId="0" fillId="0" borderId="6" xfId="0" applyBorder="1" applyAlignment="1" applyProtection="1">
      <alignment vertical="center"/>
      <protection hidden="1"/>
    </xf>
    <xf numFmtId="0" fontId="0" fillId="0" borderId="6" xfId="0"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0" fillId="0" borderId="7" xfId="0" applyBorder="1" applyAlignment="1" applyProtection="1">
      <alignment vertical="center"/>
      <protection hidden="1"/>
    </xf>
    <xf numFmtId="0" fontId="22" fillId="0" borderId="0" xfId="0" applyFont="1" applyAlignment="1" applyProtection="1">
      <alignment horizontal="left" vertical="center" wrapText="1"/>
      <protection hidden="1"/>
    </xf>
    <xf numFmtId="0" fontId="0" fillId="0" borderId="8" xfId="0" applyBorder="1" applyAlignment="1" applyProtection="1">
      <alignment vertical="center"/>
      <protection hidden="1"/>
    </xf>
    <xf numFmtId="0" fontId="6" fillId="0" borderId="0" xfId="0" applyFont="1" applyBorder="1" applyAlignment="1" applyProtection="1">
      <alignment vertical="center"/>
      <protection hidden="1"/>
    </xf>
    <xf numFmtId="164" fontId="8" fillId="0" borderId="0" xfId="0" applyNumberFormat="1" applyFont="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165" fontId="0" fillId="0" borderId="0" xfId="0" applyNumberForma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0" xfId="0" applyBorder="1" applyAlignment="1" applyProtection="1">
      <alignment vertical="center"/>
      <protection hidden="1"/>
    </xf>
    <xf numFmtId="0" fontId="16" fillId="0" borderId="0" xfId="0" applyFont="1" applyFill="1" applyBorder="1" applyAlignment="1" applyProtection="1">
      <alignment vertical="center"/>
      <protection hidden="1"/>
    </xf>
    <xf numFmtId="0" fontId="2" fillId="0" borderId="0" xfId="0" applyFont="1" applyBorder="1" applyAlignment="1" applyProtection="1">
      <alignment vertical="center"/>
      <protection hidden="1"/>
    </xf>
    <xf numFmtId="166" fontId="2" fillId="0" borderId="0" xfId="0" applyNumberFormat="1" applyFont="1" applyBorder="1" applyAlignment="1" applyProtection="1">
      <alignment vertical="center"/>
      <protection hidden="1"/>
    </xf>
    <xf numFmtId="166" fontId="0" fillId="0" borderId="10" xfId="0" applyNumberFormat="1" applyBorder="1" applyAlignment="1" applyProtection="1">
      <alignment vertical="center"/>
      <protection hidden="1"/>
    </xf>
    <xf numFmtId="0" fontId="2" fillId="4" borderId="0" xfId="0" applyFont="1" applyFill="1" applyBorder="1" applyAlignment="1" applyProtection="1">
      <alignment vertical="center"/>
      <protection hidden="1"/>
    </xf>
    <xf numFmtId="166" fontId="0" fillId="0" borderId="12" xfId="0" applyNumberFormat="1" applyBorder="1" applyAlignment="1" applyProtection="1">
      <alignment vertical="center"/>
      <protection hidden="1"/>
    </xf>
    <xf numFmtId="0" fontId="8" fillId="0" borderId="0" xfId="0" applyFont="1" applyBorder="1" applyAlignment="1" applyProtection="1">
      <alignment vertical="center"/>
      <protection hidden="1"/>
    </xf>
    <xf numFmtId="9" fontId="8" fillId="4" borderId="0" xfId="0" applyNumberFormat="1" applyFont="1" applyFill="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166" fontId="8" fillId="0" borderId="0" xfId="0" applyNumberFormat="1"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166" fontId="20" fillId="0" borderId="0" xfId="0" applyNumberFormat="1" applyFont="1"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2" fillId="0" borderId="14" xfId="0" applyFont="1"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5" xfId="0" applyBorder="1" applyAlignment="1" applyProtection="1">
      <alignment vertical="center"/>
      <protection hidden="1"/>
    </xf>
    <xf numFmtId="0" fontId="0" fillId="0" borderId="0" xfId="0" applyFill="1" applyBorder="1" applyAlignment="1" applyProtection="1">
      <alignment vertical="center"/>
      <protection hidden="1"/>
    </xf>
    <xf numFmtId="0" fontId="10" fillId="3"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14" xfId="0" applyBorder="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6" xfId="0" applyBorder="1" applyAlignment="1" applyProtection="1">
      <alignment vertical="center"/>
      <protection hidden="1"/>
    </xf>
    <xf numFmtId="166" fontId="20" fillId="0" borderId="16" xfId="0" applyNumberFormat="1" applyFont="1" applyBorder="1" applyAlignment="1" applyProtection="1">
      <alignment vertical="center"/>
      <protection hidden="1"/>
    </xf>
    <xf numFmtId="166" fontId="20" fillId="0" borderId="0" xfId="0" applyNumberFormat="1" applyFont="1" applyFill="1" applyBorder="1" applyAlignment="1" applyProtection="1">
      <alignment vertical="center"/>
      <protection hidden="1"/>
    </xf>
    <xf numFmtId="0" fontId="0" fillId="0" borderId="17" xfId="0" applyBorder="1" applyAlignment="1" applyProtection="1">
      <alignment vertical="center" wrapText="1"/>
      <protection hidden="1"/>
    </xf>
    <xf numFmtId="166" fontId="20" fillId="0" borderId="12" xfId="0" applyNumberFormat="1" applyFont="1" applyBorder="1" applyAlignment="1" applyProtection="1">
      <alignment vertical="center"/>
      <protection hidden="1"/>
    </xf>
    <xf numFmtId="166" fontId="20" fillId="0" borderId="17" xfId="0" applyNumberFormat="1" applyFont="1" applyBorder="1" applyAlignment="1" applyProtection="1">
      <alignment vertical="center"/>
      <protection hidden="1"/>
    </xf>
    <xf numFmtId="0" fontId="0" fillId="0" borderId="17" xfId="0" applyBorder="1" applyAlignment="1" applyProtection="1">
      <alignment vertical="center"/>
      <protection hidden="1"/>
    </xf>
    <xf numFmtId="166" fontId="27" fillId="0" borderId="17" xfId="0" applyNumberFormat="1" applyFont="1" applyBorder="1" applyAlignment="1" applyProtection="1">
      <alignment vertical="center"/>
      <protection hidden="1"/>
    </xf>
    <xf numFmtId="0" fontId="0" fillId="0" borderId="18" xfId="0" applyBorder="1" applyAlignment="1" applyProtection="1">
      <alignment vertical="center"/>
      <protection hidden="1"/>
    </xf>
    <xf numFmtId="166" fontId="20" fillId="0" borderId="18" xfId="0" applyNumberFormat="1" applyFont="1" applyBorder="1" applyAlignment="1" applyProtection="1">
      <alignment vertical="center"/>
      <protection hidden="1"/>
    </xf>
    <xf numFmtId="166" fontId="22" fillId="9" borderId="18" xfId="0" applyNumberFormat="1" applyFont="1" applyFill="1" applyBorder="1" applyAlignment="1" applyProtection="1">
      <alignment vertical="center"/>
      <protection hidden="1"/>
    </xf>
    <xf numFmtId="166" fontId="20" fillId="0" borderId="0" xfId="0" applyNumberFormat="1" applyFont="1" applyAlignment="1" applyProtection="1">
      <alignment vertical="center"/>
      <protection hidden="1"/>
    </xf>
    <xf numFmtId="0" fontId="20" fillId="0" borderId="0" xfId="0" applyFont="1" applyAlignment="1" applyProtection="1">
      <alignment vertical="center"/>
      <protection hidden="1"/>
    </xf>
    <xf numFmtId="0" fontId="24" fillId="0" borderId="0" xfId="0" applyFont="1" applyAlignment="1" applyProtection="1">
      <alignment horizontal="right" vertical="center"/>
      <protection hidden="1"/>
    </xf>
    <xf numFmtId="166" fontId="28" fillId="0" borderId="0" xfId="0" applyNumberFormat="1" applyFont="1" applyAlignment="1" applyProtection="1">
      <alignment vertical="center"/>
      <protection hidden="1"/>
    </xf>
    <xf numFmtId="166" fontId="28" fillId="0" borderId="0" xfId="0" applyNumberFormat="1" applyFont="1" applyFill="1" applyBorder="1" applyAlignment="1" applyProtection="1">
      <alignment vertical="center"/>
      <protection hidden="1"/>
    </xf>
    <xf numFmtId="166" fontId="20" fillId="9" borderId="16" xfId="0" applyNumberFormat="1" applyFont="1" applyFill="1" applyBorder="1" applyAlignment="1" applyProtection="1">
      <alignment vertical="center"/>
      <protection hidden="1"/>
    </xf>
    <xf numFmtId="166" fontId="20" fillId="9" borderId="12" xfId="0" applyNumberFormat="1" applyFont="1" applyFill="1" applyBorder="1" applyAlignment="1" applyProtection="1">
      <alignment vertical="center"/>
      <protection hidden="1"/>
    </xf>
    <xf numFmtId="166" fontId="20" fillId="9" borderId="17" xfId="0" applyNumberFormat="1" applyFont="1" applyFill="1" applyBorder="1" applyAlignment="1" applyProtection="1">
      <alignment vertical="center"/>
      <protection hidden="1"/>
    </xf>
    <xf numFmtId="166" fontId="20" fillId="9" borderId="17" xfId="0" applyNumberFormat="1" applyFont="1" applyFill="1" applyBorder="1" applyAlignment="1" applyProtection="1">
      <alignment vertical="center" wrapText="1"/>
      <protection hidden="1"/>
    </xf>
    <xf numFmtId="166" fontId="20" fillId="0" borderId="0" xfId="0" applyNumberFormat="1" applyFont="1" applyFill="1" applyBorder="1" applyAlignment="1" applyProtection="1">
      <alignment vertical="center" wrapText="1"/>
      <protection hidden="1"/>
    </xf>
    <xf numFmtId="166" fontId="20" fillId="0" borderId="14" xfId="0" applyNumberFormat="1" applyFont="1" applyBorder="1" applyAlignment="1" applyProtection="1">
      <alignment vertical="center"/>
      <protection hidden="1"/>
    </xf>
    <xf numFmtId="0" fontId="29" fillId="0" borderId="0" xfId="0" applyFont="1" applyAlignment="1" applyProtection="1">
      <alignment vertical="center"/>
      <protection hidden="1"/>
    </xf>
    <xf numFmtId="0" fontId="20" fillId="0" borderId="14" xfId="0" applyFont="1" applyBorder="1" applyAlignment="1" applyProtection="1">
      <alignment horizontal="center" vertical="center" wrapText="1"/>
      <protection hidden="1"/>
    </xf>
    <xf numFmtId="166" fontId="0" fillId="0" borderId="0" xfId="0" applyNumberFormat="1" applyFill="1" applyBorder="1" applyAlignment="1" applyProtection="1">
      <alignment vertical="center"/>
      <protection hidden="1"/>
    </xf>
    <xf numFmtId="0" fontId="0" fillId="0" borderId="0" xfId="0" quotePrefix="1"/>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0" fillId="0" borderId="0" xfId="0" quotePrefix="1" applyAlignment="1"/>
    <xf numFmtId="165" fontId="0" fillId="10" borderId="9" xfId="0" applyNumberFormat="1" applyFill="1" applyBorder="1" applyAlignment="1" applyProtection="1">
      <alignment horizontal="center" vertical="center"/>
      <protection locked="0" hidden="1"/>
    </xf>
    <xf numFmtId="0" fontId="34" fillId="0" borderId="0" xfId="0" applyFont="1" applyFill="1" applyBorder="1" applyAlignment="1" applyProtection="1">
      <alignment vertical="center"/>
      <protection hidden="1"/>
    </xf>
    <xf numFmtId="0" fontId="34" fillId="7" borderId="0" xfId="0" applyFont="1" applyFill="1" applyBorder="1" applyAlignment="1" applyProtection="1">
      <alignment vertical="center"/>
      <protection hidden="1"/>
    </xf>
    <xf numFmtId="0" fontId="34" fillId="5"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5" fillId="0" borderId="0" xfId="0" applyFont="1" applyAlignment="1" applyProtection="1">
      <alignment vertical="center"/>
      <protection hidden="1"/>
    </xf>
    <xf numFmtId="0" fontId="36" fillId="0" borderId="0" xfId="0" applyFont="1" applyFill="1" applyAlignment="1" applyProtection="1">
      <alignment horizontal="right" vertical="center"/>
      <protection hidden="1"/>
    </xf>
    <xf numFmtId="166" fontId="37" fillId="0" borderId="0" xfId="0" applyNumberFormat="1" applyFont="1" applyFill="1" applyAlignment="1" applyProtection="1">
      <alignment vertical="center"/>
      <protection hidden="1"/>
    </xf>
    <xf numFmtId="0" fontId="38" fillId="2" borderId="0" xfId="0" applyFont="1" applyFill="1" applyBorder="1" applyAlignment="1" applyProtection="1">
      <alignment vertical="center"/>
      <protection hidden="1"/>
    </xf>
    <xf numFmtId="0" fontId="38" fillId="5" borderId="0" xfId="0" applyFont="1" applyFill="1" applyBorder="1" applyAlignment="1" applyProtection="1">
      <alignment vertical="center"/>
      <protection hidden="1"/>
    </xf>
    <xf numFmtId="0" fontId="38" fillId="7" borderId="0" xfId="0" applyFont="1" applyFill="1" applyBorder="1" applyAlignment="1" applyProtection="1">
      <alignment vertical="center"/>
      <protection hidden="1"/>
    </xf>
    <xf numFmtId="0" fontId="38" fillId="0" borderId="0" xfId="0" applyFont="1" applyFill="1" applyBorder="1" applyAlignment="1" applyProtection="1">
      <alignment vertical="center"/>
      <protection hidden="1"/>
    </xf>
    <xf numFmtId="0" fontId="40" fillId="0" borderId="0" xfId="0" applyFont="1" applyFill="1" applyAlignment="1" applyProtection="1">
      <alignment vertical="center"/>
      <protection hidden="1"/>
    </xf>
    <xf numFmtId="0" fontId="41" fillId="0" borderId="0" xfId="0" applyFont="1" applyAlignment="1" applyProtection="1">
      <alignment horizontal="right" vertical="center"/>
      <protection hidden="1"/>
    </xf>
    <xf numFmtId="166" fontId="42" fillId="0" borderId="0" xfId="0" applyNumberFormat="1" applyFont="1" applyAlignment="1" applyProtection="1">
      <alignment vertical="center"/>
      <protection hidden="1"/>
    </xf>
    <xf numFmtId="0" fontId="41" fillId="0" borderId="12" xfId="0" applyFont="1" applyBorder="1" applyAlignment="1" applyProtection="1">
      <alignment horizontal="center" vertical="center"/>
      <protection hidden="1"/>
    </xf>
    <xf numFmtId="0" fontId="10" fillId="12" borderId="0" xfId="0" applyFont="1" applyFill="1" applyBorder="1" applyAlignment="1" applyProtection="1">
      <alignment horizontal="center" vertical="center"/>
      <protection hidden="1"/>
    </xf>
    <xf numFmtId="0" fontId="43" fillId="5" borderId="0" xfId="0" applyFont="1" applyFill="1" applyBorder="1" applyAlignment="1" applyProtection="1">
      <alignment vertical="center"/>
      <protection hidden="1"/>
    </xf>
    <xf numFmtId="0" fontId="44" fillId="2" borderId="0" xfId="0" applyFont="1" applyFill="1" applyBorder="1" applyAlignment="1" applyProtection="1">
      <alignment vertical="center"/>
      <protection hidden="1"/>
    </xf>
    <xf numFmtId="0" fontId="45" fillId="0" borderId="0" xfId="0" applyFont="1" applyFill="1" applyAlignment="1" applyProtection="1">
      <alignment vertical="center"/>
      <protection hidden="1"/>
    </xf>
    <xf numFmtId="166" fontId="46" fillId="0" borderId="0" xfId="0" applyNumberFormat="1" applyFont="1" applyAlignment="1" applyProtection="1">
      <alignment vertical="center"/>
      <protection hidden="1"/>
    </xf>
    <xf numFmtId="166" fontId="51" fillId="0" borderId="0" xfId="0" applyNumberFormat="1" applyFont="1" applyAlignment="1" applyProtection="1">
      <alignment horizontal="right" vertical="center"/>
      <protection hidden="1"/>
    </xf>
    <xf numFmtId="0" fontId="54" fillId="0" borderId="0" xfId="0" applyFont="1"/>
    <xf numFmtId="0" fontId="55" fillId="0" borderId="0" xfId="1"/>
    <xf numFmtId="0" fontId="8" fillId="0" borderId="0" xfId="0" applyFont="1" applyAlignment="1" applyProtection="1">
      <alignment vertical="center"/>
      <protection hidden="1"/>
    </xf>
    <xf numFmtId="164" fontId="56" fillId="0" borderId="1" xfId="0" applyNumberFormat="1" applyFont="1" applyFill="1" applyBorder="1" applyAlignment="1" applyProtection="1">
      <alignment horizontal="center" vertical="center"/>
      <protection locked="0" hidden="1"/>
    </xf>
    <xf numFmtId="0" fontId="34" fillId="8"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6" fontId="52" fillId="0" borderId="20" xfId="0" applyNumberFormat="1" applyFont="1" applyFill="1" applyBorder="1" applyAlignment="1" applyProtection="1">
      <alignment vertical="center"/>
      <protection hidden="1"/>
    </xf>
    <xf numFmtId="0" fontId="6" fillId="0" borderId="19" xfId="0" applyFont="1" applyBorder="1" applyAlignment="1" applyProtection="1">
      <alignment horizontal="center" vertical="center"/>
      <protection hidden="1"/>
    </xf>
    <xf numFmtId="0" fontId="8" fillId="13" borderId="0" xfId="0" applyFont="1" applyFill="1" applyAlignment="1" applyProtection="1">
      <alignment vertical="center"/>
      <protection hidden="1"/>
    </xf>
    <xf numFmtId="0" fontId="0" fillId="0" borderId="0" xfId="0" quotePrefix="1" applyAlignment="1">
      <alignment wrapText="1"/>
    </xf>
    <xf numFmtId="0" fontId="8" fillId="0" borderId="0" xfId="0" applyFont="1" applyAlignment="1" applyProtection="1">
      <alignment vertical="center"/>
      <protection hidden="1"/>
    </xf>
    <xf numFmtId="0" fontId="60" fillId="0" borderId="0" xfId="0" applyFont="1" applyBorder="1" applyAlignment="1" applyProtection="1">
      <alignment vertical="center"/>
      <protection hidden="1"/>
    </xf>
    <xf numFmtId="10" fontId="0" fillId="0" borderId="0" xfId="0" applyNumberFormat="1"/>
    <xf numFmtId="0" fontId="22"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0" fontId="0" fillId="0" borderId="21" xfId="0"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22" fillId="0" borderId="24" xfId="0" applyFont="1" applyBorder="1" applyAlignment="1" applyProtection="1">
      <alignment vertical="center"/>
      <protection hidden="1"/>
    </xf>
    <xf numFmtId="0" fontId="22" fillId="0" borderId="25" xfId="0" applyFont="1" applyBorder="1" applyAlignment="1" applyProtection="1">
      <alignment vertical="center"/>
      <protection hidden="1"/>
    </xf>
    <xf numFmtId="0" fontId="0" fillId="0" borderId="24" xfId="0"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0" fontId="8" fillId="0" borderId="27" xfId="0" applyFont="1" applyBorder="1" applyAlignment="1" applyProtection="1">
      <alignment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164" fontId="8" fillId="4" borderId="9" xfId="0" applyNumberFormat="1" applyFont="1" applyFill="1" applyBorder="1" applyAlignment="1" applyProtection="1">
      <alignment horizontal="center" vertical="center"/>
      <protection locked="0"/>
    </xf>
    <xf numFmtId="1" fontId="62" fillId="4" borderId="9" xfId="0" applyNumberFormat="1" applyFont="1" applyFill="1" applyBorder="1" applyAlignment="1" applyProtection="1">
      <alignment horizontal="center" vertical="center"/>
      <protection locked="0"/>
    </xf>
    <xf numFmtId="166" fontId="63" fillId="0" borderId="0" xfId="0" applyNumberFormat="1" applyFont="1" applyBorder="1" applyAlignment="1" applyProtection="1">
      <alignment vertical="center"/>
      <protection hidden="1"/>
    </xf>
    <xf numFmtId="166" fontId="63" fillId="0" borderId="12" xfId="0" applyNumberFormat="1" applyFont="1" applyFill="1" applyBorder="1" applyAlignment="1" applyProtection="1">
      <alignment vertical="center"/>
      <protection hidden="1"/>
    </xf>
    <xf numFmtId="166" fontId="63" fillId="7" borderId="0" xfId="0" applyNumberFormat="1" applyFont="1" applyFill="1" applyBorder="1" applyAlignment="1" applyProtection="1">
      <alignment vertical="center"/>
      <protection hidden="1"/>
    </xf>
    <xf numFmtId="166" fontId="63" fillId="2" borderId="0" xfId="0" applyNumberFormat="1" applyFont="1" applyFill="1" applyBorder="1" applyAlignment="1" applyProtection="1">
      <alignment vertical="center" wrapText="1"/>
      <protection hidden="1"/>
    </xf>
    <xf numFmtId="166" fontId="61" fillId="0" borderId="0" xfId="0" applyNumberFormat="1" applyFont="1" applyAlignment="1" applyProtection="1">
      <alignment vertical="center"/>
      <protection hidden="1"/>
    </xf>
    <xf numFmtId="0" fontId="0" fillId="0" borderId="29" xfId="0" applyBorder="1" applyAlignment="1" applyProtection="1">
      <alignment vertical="center"/>
      <protection hidden="1"/>
    </xf>
    <xf numFmtId="166" fontId="20" fillId="0" borderId="29" xfId="0" applyNumberFormat="1" applyFont="1" applyBorder="1" applyAlignment="1" applyProtection="1">
      <alignment vertical="center"/>
      <protection hidden="1"/>
    </xf>
    <xf numFmtId="166" fontId="27" fillId="0" borderId="29" xfId="0" applyNumberFormat="1" applyFont="1" applyBorder="1" applyAlignment="1" applyProtection="1">
      <alignment vertical="center"/>
      <protection hidden="1"/>
    </xf>
    <xf numFmtId="166" fontId="20" fillId="9" borderId="14" xfId="0" applyNumberFormat="1" applyFont="1" applyFill="1" applyBorder="1" applyAlignment="1" applyProtection="1">
      <alignment vertical="center"/>
      <protection hidden="1"/>
    </xf>
    <xf numFmtId="165" fontId="0" fillId="4" borderId="0" xfId="0" applyNumberFormat="1" applyFill="1" applyBorder="1" applyAlignment="1" applyProtection="1">
      <alignment horizontal="center" vertical="center"/>
      <protection hidden="1"/>
    </xf>
    <xf numFmtId="0" fontId="27" fillId="0" borderId="0" xfId="0" applyFont="1" applyBorder="1" applyAlignment="1" applyProtection="1">
      <alignment horizontal="center" vertical="center"/>
      <protection hidden="1"/>
    </xf>
    <xf numFmtId="164" fontId="8" fillId="4" borderId="30" xfId="0" applyNumberFormat="1" applyFont="1" applyFill="1" applyBorder="1" applyAlignment="1" applyProtection="1">
      <alignment horizontal="center" vertical="center"/>
      <protection locked="0" hidden="1"/>
    </xf>
    <xf numFmtId="0" fontId="64" fillId="0" borderId="0" xfId="0" applyFont="1" applyAlignment="1" applyProtection="1">
      <alignment vertical="center"/>
      <protection hidden="1"/>
    </xf>
    <xf numFmtId="164" fontId="65" fillId="4" borderId="30" xfId="0" applyNumberFormat="1" applyFont="1" applyFill="1" applyBorder="1" applyAlignment="1" applyProtection="1">
      <alignment horizontal="center" vertical="center"/>
      <protection locked="0" hidden="1"/>
    </xf>
    <xf numFmtId="0" fontId="27" fillId="13" borderId="0" xfId="0" applyFont="1" applyFill="1" applyAlignment="1" applyProtection="1">
      <alignment vertical="center"/>
      <protection hidden="1"/>
    </xf>
    <xf numFmtId="10" fontId="64" fillId="0" borderId="0" xfId="0" applyNumberFormat="1" applyFont="1" applyAlignment="1" applyProtection="1">
      <alignment vertical="center"/>
      <protection hidden="1"/>
    </xf>
    <xf numFmtId="0" fontId="67" fillId="0" borderId="0" xfId="0" applyFont="1" applyBorder="1" applyAlignment="1" applyProtection="1">
      <alignment vertical="center"/>
      <protection hidden="1"/>
    </xf>
    <xf numFmtId="0" fontId="67" fillId="0" borderId="27" xfId="0" applyFont="1" applyBorder="1" applyAlignment="1" applyProtection="1">
      <alignment vertical="top"/>
      <protection hidden="1"/>
    </xf>
    <xf numFmtId="0" fontId="27"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Fill="1" applyAlignment="1" applyProtection="1">
      <alignment horizontal="left" vertical="center" indent="2"/>
      <protection hidden="1"/>
    </xf>
    <xf numFmtId="0" fontId="4" fillId="0" borderId="0" xfId="0" applyFont="1" applyFill="1" applyAlignment="1" applyProtection="1">
      <alignment vertical="center"/>
      <protection hidden="1"/>
    </xf>
    <xf numFmtId="0" fontId="0" fillId="0" borderId="29" xfId="0" applyBorder="1" applyAlignment="1" applyProtection="1">
      <alignment vertical="center" wrapText="1"/>
      <protection hidden="1"/>
    </xf>
    <xf numFmtId="166" fontId="20" fillId="0" borderId="17" xfId="0" applyNumberFormat="1" applyFont="1" applyBorder="1" applyAlignment="1" applyProtection="1">
      <alignment vertical="center" wrapText="1"/>
      <protection hidden="1"/>
    </xf>
    <xf numFmtId="0" fontId="59" fillId="0" borderId="0" xfId="0" applyFont="1" applyProtection="1"/>
    <xf numFmtId="0" fontId="55" fillId="0" borderId="0" xfId="1" applyProtection="1"/>
    <xf numFmtId="0" fontId="0" fillId="0" borderId="0" xfId="0" applyProtection="1"/>
    <xf numFmtId="0" fontId="75" fillId="0" borderId="0" xfId="0" applyFont="1" applyAlignment="1">
      <alignment horizontal="center" vertical="center"/>
    </xf>
    <xf numFmtId="0" fontId="75" fillId="0" borderId="0" xfId="1" applyFont="1" applyAlignment="1" applyProtection="1">
      <alignment horizontal="center" vertical="center"/>
      <protection locked="0"/>
    </xf>
    <xf numFmtId="0" fontId="0" fillId="0" borderId="0" xfId="0" applyAlignment="1">
      <alignment horizontal="center" vertical="center"/>
    </xf>
    <xf numFmtId="0" fontId="76" fillId="0" borderId="0" xfId="0" applyFont="1" applyAlignment="1">
      <alignment horizontal="center" vertical="center" wrapText="1"/>
    </xf>
    <xf numFmtId="0" fontId="23" fillId="0" borderId="0" xfId="0" applyFont="1" applyAlignment="1" applyProtection="1">
      <alignment horizontal="left" vertical="center" wrapText="1"/>
      <protection hidden="1"/>
    </xf>
    <xf numFmtId="0" fontId="23" fillId="0" borderId="0" xfId="0" applyFont="1" applyAlignment="1" applyProtection="1">
      <alignment horizontal="left" vertical="center"/>
      <protection hidden="1"/>
    </xf>
    <xf numFmtId="0" fontId="23" fillId="0" borderId="0" xfId="0" applyFont="1" applyAlignment="1" applyProtection="1">
      <alignment horizontal="left" vertical="top" wrapText="1"/>
      <protection hidden="1"/>
    </xf>
    <xf numFmtId="0" fontId="10" fillId="11" borderId="0" xfId="0" applyFont="1" applyFill="1" applyBorder="1" applyAlignment="1" applyProtection="1">
      <alignment horizontal="center" vertical="center"/>
      <protection hidden="1"/>
    </xf>
    <xf numFmtId="0" fontId="10" fillId="12" borderId="0" xfId="0" applyFont="1" applyFill="1" applyBorder="1" applyAlignment="1" applyProtection="1">
      <alignment horizontal="center" vertical="center" wrapText="1"/>
      <protection hidden="1"/>
    </xf>
    <xf numFmtId="0" fontId="74" fillId="0" borderId="0" xfId="1" applyFont="1" applyAlignment="1" applyProtection="1">
      <alignment horizontal="left" vertical="top" wrapText="1"/>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0" borderId="4" xfId="0" applyFont="1" applyFill="1" applyBorder="1" applyAlignment="1" applyProtection="1">
      <alignment horizontal="center" vertical="center"/>
      <protection hidden="1"/>
    </xf>
    <xf numFmtId="0" fontId="2" fillId="0" borderId="0" xfId="0" applyFont="1" applyAlignment="1" applyProtection="1">
      <alignment horizontal="left" vertical="center" wrapText="1"/>
      <protection hidden="1"/>
    </xf>
    <xf numFmtId="0" fontId="10" fillId="11" borderId="0" xfId="0" applyFont="1" applyFill="1" applyBorder="1" applyAlignment="1" applyProtection="1">
      <alignment horizontal="center" vertical="center" wrapText="1"/>
      <protection hidden="1"/>
    </xf>
    <xf numFmtId="0" fontId="8" fillId="0" borderId="0" xfId="0" applyFont="1" applyAlignment="1" applyProtection="1">
      <alignment vertical="center"/>
      <protection hidden="1"/>
    </xf>
    <xf numFmtId="0" fontId="10" fillId="12" borderId="0" xfId="0" applyFont="1" applyFill="1" applyBorder="1" applyAlignment="1" applyProtection="1">
      <alignment horizontal="center" vertical="center"/>
      <protection hidden="1"/>
    </xf>
    <xf numFmtId="0" fontId="10" fillId="3" borderId="0" xfId="0" applyFont="1" applyFill="1" applyBorder="1" applyAlignment="1" applyProtection="1">
      <alignment horizontal="center" vertical="center" wrapText="1"/>
      <protection hidden="1"/>
    </xf>
    <xf numFmtId="0" fontId="48" fillId="7" borderId="0" xfId="0" applyFont="1" applyFill="1" applyBorder="1" applyAlignment="1" applyProtection="1">
      <alignment horizontal="right" vertical="center"/>
      <protection hidden="1"/>
    </xf>
    <xf numFmtId="0" fontId="49" fillId="0" borderId="0" xfId="0" applyFont="1" applyAlignment="1" applyProtection="1">
      <alignment horizontal="left" vertical="center" wrapText="1"/>
      <protection hidden="1"/>
    </xf>
    <xf numFmtId="0" fontId="55" fillId="0" borderId="0" xfId="1" applyAlignment="1" applyProtection="1">
      <alignment horizontal="center" vertical="center" wrapText="1"/>
      <protection locked="0"/>
    </xf>
    <xf numFmtId="0" fontId="69" fillId="0" borderId="0" xfId="0" applyFont="1" applyProtection="1"/>
    <xf numFmtId="0" fontId="69" fillId="0" borderId="0" xfId="0" applyFont="1" applyAlignment="1" applyProtection="1">
      <alignment vertical="center"/>
    </xf>
    <xf numFmtId="0" fontId="69" fillId="0" borderId="0" xfId="0" applyFont="1" applyAlignment="1" applyProtection="1">
      <alignment horizontal="left" vertical="center" indent="1"/>
    </xf>
    <xf numFmtId="0" fontId="72" fillId="0" borderId="0" xfId="0" applyFont="1" applyAlignment="1" applyProtection="1">
      <alignment horizontal="left" vertical="center" indent="1"/>
    </xf>
    <xf numFmtId="0" fontId="69" fillId="0" borderId="0" xfId="0" applyFont="1" applyAlignment="1" applyProtection="1">
      <alignment horizontal="left" vertical="top" wrapText="1"/>
    </xf>
    <xf numFmtId="0" fontId="69" fillId="0" borderId="0" xfId="0" applyFont="1" applyAlignment="1" applyProtection="1">
      <alignment horizontal="center" vertical="center" wrapText="1"/>
    </xf>
    <xf numFmtId="0" fontId="73" fillId="0" borderId="0" xfId="0" applyFont="1" applyAlignment="1" applyProtection="1">
      <alignment vertical="center"/>
    </xf>
    <xf numFmtId="0" fontId="72" fillId="0" borderId="0" xfId="0" applyFont="1" applyAlignment="1" applyProtection="1">
      <alignment vertical="center"/>
    </xf>
    <xf numFmtId="0" fontId="55" fillId="0" borderId="0" xfId="1" applyProtection="1"/>
    <xf numFmtId="0" fontId="69" fillId="0" borderId="0" xfId="0" applyFont="1" applyAlignment="1" applyProtection="1">
      <alignment wrapText="1"/>
    </xf>
  </cellXfs>
  <cellStyles count="2">
    <cellStyle name="Lien hypertexte" xfId="1" builtinId="8"/>
    <cellStyle name="Normal" xfId="0" builtinId="0"/>
  </cellStyles>
  <dxfs count="9">
    <dxf>
      <font>
        <b/>
        <i val="0"/>
        <condense val="0"/>
        <extend val="0"/>
        <color auto="1"/>
      </font>
      <fill>
        <patternFill>
          <bgColor rgb="FFCCFF33"/>
        </patternFill>
      </fill>
    </dxf>
    <dxf>
      <font>
        <b/>
        <i val="0"/>
        <condense val="0"/>
        <extend val="0"/>
        <color indexed="9"/>
      </font>
      <fill>
        <patternFill>
          <bgColor indexed="10"/>
        </patternFill>
      </fill>
    </dxf>
    <dxf>
      <fill>
        <patternFill>
          <bgColor rgb="FF00FF00"/>
        </patternFill>
      </fill>
    </dxf>
    <dxf>
      <font>
        <b/>
        <i val="0"/>
        <condense val="0"/>
        <extend val="0"/>
        <color indexed="9"/>
      </font>
      <fill>
        <patternFill>
          <bgColor indexed="10"/>
        </patternFill>
      </fill>
    </dxf>
    <dxf>
      <font>
        <condense val="0"/>
        <extend val="0"/>
        <color indexed="9"/>
      </font>
      <fill>
        <patternFill>
          <bgColor indexed="63"/>
        </patternFill>
      </fill>
    </dxf>
    <dxf>
      <font>
        <b/>
        <i val="0"/>
        <condense val="0"/>
        <extend val="0"/>
        <color indexed="9"/>
      </font>
      <fill>
        <patternFill>
          <bgColor indexed="10"/>
        </patternFill>
      </fill>
    </dxf>
    <dxf>
      <font>
        <b/>
        <i val="0"/>
        <condense val="0"/>
        <extend val="0"/>
        <color indexed="8"/>
      </font>
      <fill>
        <patternFill>
          <bgColor indexed="11"/>
        </patternFill>
      </fill>
    </dxf>
    <dxf>
      <font>
        <b/>
        <i val="0"/>
        <condense val="0"/>
        <extend val="0"/>
        <color auto="1"/>
      </font>
      <fill>
        <patternFill>
          <bgColor indexed="11"/>
        </patternFill>
      </fill>
    </dxf>
    <dxf>
      <font>
        <b/>
        <i val="0"/>
        <condense val="0"/>
        <extend val="0"/>
        <color auto="1"/>
      </font>
      <fill>
        <patternFill>
          <bgColor indexed="11"/>
        </patternFill>
      </fill>
    </dxf>
  </dxfs>
  <tableStyles count="0" defaultTableStyle="TableStyleMedium2" defaultPivotStyle="PivotStyleLight16"/>
  <colors>
    <mruColors>
      <color rgb="FF00FF00"/>
      <color rgb="FFCCFF33"/>
      <color rgb="FF33CC33"/>
      <color rgb="FF00CC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AFFECTATION!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cid:image013.jpg@01D81F5E.D86CDE70" TargetMode="Externa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6.jpg"/><Relationship Id="rId7" Type="http://schemas.openxmlformats.org/officeDocument/2006/relationships/hyperlink" Target="https://play.google.com/store/apps/details?id=com.moodle.moodlemobile" TargetMode="External"/><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hyperlink" Target="https://apps.apple.com/fr/app/moodle/id633359593" TargetMode="External"/></Relationships>
</file>

<file path=xl/drawings/drawing1.xml><?xml version="1.0" encoding="utf-8"?>
<xdr:wsDr xmlns:xdr="http://schemas.openxmlformats.org/drawingml/2006/spreadsheetDrawing" xmlns:a="http://schemas.openxmlformats.org/drawingml/2006/main">
  <xdr:oneCellAnchor>
    <xdr:from>
      <xdr:col>1</xdr:col>
      <xdr:colOff>74214</xdr:colOff>
      <xdr:row>1</xdr:row>
      <xdr:rowOff>134708</xdr:rowOff>
    </xdr:from>
    <xdr:ext cx="11553702" cy="7131506"/>
    <xdr:sp macro="" textlink="">
      <xdr:nvSpPr>
        <xdr:cNvPr id="4" name="ZoneTexte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1775107" y="325208"/>
          <a:ext cx="11553702" cy="7131506"/>
        </a:xfrm>
        <a:prstGeom prst="rect">
          <a:avLst/>
        </a:prstGeom>
        <a:solidFill>
          <a:srgbClr val="FFFF66"/>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lvl="4" algn="r"/>
          <a:r>
            <a:rPr lang="fr-FR" sz="1600" b="1" u="sng">
              <a:solidFill>
                <a:schemeClr val="tx1"/>
              </a:solidFill>
              <a:effectLst/>
              <a:latin typeface="+mn-lt"/>
              <a:ea typeface="+mn-ea"/>
              <a:cs typeface="+mn-cs"/>
            </a:rPr>
            <a:t>Mise à jour le</a:t>
          </a:r>
          <a:r>
            <a:rPr lang="fr-FR" sz="1600" b="1" u="sng" baseline="0">
              <a:solidFill>
                <a:schemeClr val="tx1"/>
              </a:solidFill>
              <a:effectLst/>
              <a:latin typeface="+mn-lt"/>
              <a:ea typeface="+mn-ea"/>
              <a:cs typeface="+mn-cs"/>
            </a:rPr>
            <a:t> 6 avril 2023</a:t>
          </a:r>
        </a:p>
        <a:p>
          <a:pPr marL="0" lvl="4" algn="r"/>
          <a:endParaRPr lang="fr-FR" sz="1000" b="1" u="sng">
            <a:solidFill>
              <a:schemeClr val="tx1"/>
            </a:solidFill>
            <a:effectLst/>
            <a:latin typeface="+mn-lt"/>
            <a:ea typeface="+mn-ea"/>
            <a:cs typeface="+mn-cs"/>
          </a:endParaRPr>
        </a:p>
        <a:p>
          <a:pPr marL="0" lvl="4"/>
          <a:endParaRPr lang="fr-FR" sz="100">
            <a:solidFill>
              <a:schemeClr val="tx1"/>
            </a:solidFill>
            <a:effectLst/>
            <a:latin typeface="+mn-lt"/>
            <a:ea typeface="+mn-ea"/>
            <a:cs typeface="+mn-cs"/>
          </a:endParaRPr>
        </a:p>
        <a:p>
          <a:pPr marL="0" lvl="4"/>
          <a:r>
            <a:rPr lang="fr-FR" sz="1600">
              <a:solidFill>
                <a:schemeClr val="tx1"/>
              </a:solidFill>
              <a:effectLst/>
              <a:latin typeface="+mn-lt"/>
              <a:ea typeface="+mn-ea"/>
              <a:cs typeface="+mn-cs"/>
            </a:rPr>
            <a:t>Dans le cadre de la campagne 2023 d'épargne salariale</a:t>
          </a:r>
          <a:r>
            <a:rPr lang="fr-FR" sz="1600" baseline="0">
              <a:solidFill>
                <a:schemeClr val="tx1"/>
              </a:solidFill>
              <a:effectLst/>
              <a:latin typeface="+mn-lt"/>
              <a:ea typeface="+mn-ea"/>
              <a:cs typeface="+mn-cs"/>
            </a:rPr>
            <a:t> qui s'est ouverte, l</a:t>
          </a:r>
          <a:r>
            <a:rPr lang="fr-FR" sz="1600">
              <a:solidFill>
                <a:schemeClr val="tx1"/>
              </a:solidFill>
              <a:effectLst/>
              <a:latin typeface="+mn-lt"/>
              <a:ea typeface="+mn-ea"/>
              <a:cs typeface="+mn-cs"/>
            </a:rPr>
            <a:t>a  </a:t>
          </a:r>
          <a:r>
            <a:rPr lang="fr-FR" sz="1600" b="1">
              <a:solidFill>
                <a:schemeClr val="accent6">
                  <a:lumMod val="75000"/>
                </a:schemeClr>
              </a:solidFill>
              <a:effectLst/>
              <a:latin typeface="+mn-lt"/>
              <a:ea typeface="+mn-ea"/>
              <a:cs typeface="+mn-cs"/>
            </a:rPr>
            <a:t>CFDT</a:t>
          </a:r>
          <a:r>
            <a:rPr lang="fr-FR" sz="1600">
              <a:solidFill>
                <a:schemeClr val="tx1"/>
              </a:solidFill>
              <a:effectLst/>
              <a:latin typeface="+mn-lt"/>
              <a:ea typeface="+mn-ea"/>
              <a:cs typeface="+mn-cs"/>
            </a:rPr>
            <a:t> vous fait profiter de</a:t>
          </a:r>
          <a:r>
            <a:rPr lang="fr-FR" sz="1600" baseline="0">
              <a:solidFill>
                <a:schemeClr val="tx1"/>
              </a:solidFill>
              <a:effectLst/>
              <a:latin typeface="+mn-lt"/>
              <a:ea typeface="+mn-ea"/>
              <a:cs typeface="+mn-cs"/>
            </a:rPr>
            <a:t> cet outil d'aide aux </a:t>
          </a:r>
          <a:r>
            <a:rPr lang="fr-FR" sz="1600" b="1" baseline="0">
              <a:solidFill>
                <a:schemeClr val="tx1"/>
              </a:solidFill>
              <a:effectLst/>
              <a:latin typeface="+mn-lt"/>
              <a:ea typeface="+mn-ea"/>
              <a:cs typeface="+mn-cs"/>
            </a:rPr>
            <a:t>choix d'affectation de vos </a:t>
          </a:r>
          <a:r>
            <a:rPr lang="fr-FR" sz="1600" b="1" u="sng" baseline="0">
              <a:solidFill>
                <a:srgbClr val="FF0000"/>
              </a:solidFill>
              <a:effectLst/>
              <a:latin typeface="+mn-lt"/>
              <a:ea typeface="+mn-ea"/>
              <a:cs typeface="+mn-cs"/>
            </a:rPr>
            <a:t>montants nets d'intéressement et participation</a:t>
          </a:r>
          <a:r>
            <a:rPr lang="fr-FR" sz="1600">
              <a:solidFill>
                <a:schemeClr val="tx1"/>
              </a:solidFill>
              <a:effectLst/>
              <a:latin typeface="+mn-lt"/>
              <a:ea typeface="+mn-ea"/>
              <a:cs typeface="+mn-cs"/>
            </a:rPr>
            <a:t> au titre de 2022.</a:t>
          </a:r>
        </a:p>
        <a:p>
          <a:pPr marL="0" lvl="4"/>
          <a:r>
            <a:rPr lang="fr-FR" sz="1600">
              <a:solidFill>
                <a:schemeClr val="tx1"/>
              </a:solidFill>
              <a:effectLst/>
              <a:latin typeface="+mn-lt"/>
              <a:ea typeface="+mn-ea"/>
              <a:cs typeface="+mn-cs"/>
            </a:rPr>
            <a:t>Concernant</a:t>
          </a:r>
          <a:r>
            <a:rPr lang="fr-FR" sz="1600" baseline="0">
              <a:solidFill>
                <a:schemeClr val="tx1"/>
              </a:solidFill>
              <a:effectLst/>
              <a:latin typeface="+mn-lt"/>
              <a:ea typeface="+mn-ea"/>
              <a:cs typeface="+mn-cs"/>
            </a:rPr>
            <a:t> l'interessement</a:t>
          </a:r>
          <a:r>
            <a:rPr lang="fr-FR" sz="1600">
              <a:solidFill>
                <a:schemeClr val="tx1"/>
              </a:solidFill>
              <a:effectLst/>
              <a:latin typeface="+mn-lt"/>
              <a:ea typeface="+mn-ea"/>
              <a:cs typeface="+mn-cs"/>
            </a:rPr>
            <a:t>,</a:t>
          </a:r>
          <a:r>
            <a:rPr lang="fr-FR" sz="1600" baseline="0">
              <a:solidFill>
                <a:schemeClr val="tx1"/>
              </a:solidFill>
              <a:effectLst/>
              <a:latin typeface="+mn-lt"/>
              <a:ea typeface="+mn-ea"/>
              <a:cs typeface="+mn-cs"/>
            </a:rPr>
            <a:t> vous devez exprimer vos choix sur le site NATIXIS</a:t>
          </a:r>
          <a:r>
            <a:rPr lang="fr-FR" sz="1600">
              <a:solidFill>
                <a:schemeClr val="tx1"/>
              </a:solidFill>
              <a:effectLst/>
              <a:latin typeface="+mn-lt"/>
              <a:ea typeface="+mn-ea"/>
              <a:cs typeface="+mn-cs"/>
            </a:rPr>
            <a:t> pour </a:t>
          </a:r>
          <a:r>
            <a:rPr lang="fr-FR" sz="1600" b="1" u="sng">
              <a:solidFill>
                <a:schemeClr val="tx1"/>
              </a:solidFill>
              <a:effectLst/>
              <a:latin typeface="+mn-lt"/>
              <a:ea typeface="+mn-ea"/>
              <a:cs typeface="+mn-cs"/>
            </a:rPr>
            <a:t>le 24</a:t>
          </a:r>
          <a:r>
            <a:rPr lang="fr-FR" sz="1600" b="1" u="sng" baseline="0">
              <a:solidFill>
                <a:schemeClr val="tx1"/>
              </a:solidFill>
              <a:effectLst/>
              <a:latin typeface="+mn-lt"/>
              <a:ea typeface="+mn-ea"/>
              <a:cs typeface="+mn-cs"/>
            </a:rPr>
            <a:t> avril à 17h</a:t>
          </a:r>
          <a:r>
            <a:rPr lang="fr-FR" sz="1600" b="1" u="sng">
              <a:solidFill>
                <a:schemeClr val="tx1"/>
              </a:solidFill>
              <a:effectLst/>
              <a:latin typeface="+mn-lt"/>
              <a:ea typeface="+mn-ea"/>
              <a:cs typeface="+mn-cs"/>
            </a:rPr>
            <a:t> au plus tard </a:t>
          </a:r>
          <a:r>
            <a:rPr lang="fr-FR" sz="1600">
              <a:solidFill>
                <a:schemeClr val="tx1"/>
              </a:solidFill>
              <a:effectLst/>
              <a:latin typeface="+mn-lt"/>
              <a:ea typeface="+mn-ea"/>
              <a:cs typeface="+mn-cs"/>
            </a:rPr>
            <a:t>(délais postaux inclus).</a:t>
          </a:r>
        </a:p>
        <a:p>
          <a:pPr marL="0" lvl="4"/>
          <a:r>
            <a:rPr lang="fr-FR" sz="1600" baseline="0">
              <a:solidFill>
                <a:schemeClr val="tx1"/>
              </a:solidFill>
              <a:effectLst/>
              <a:latin typeface="+mn-lt"/>
              <a:ea typeface="+mn-ea"/>
              <a:cs typeface="+mn-cs"/>
            </a:rPr>
            <a:t>Concernant la participation le calendrier n'est pas encore connu !</a:t>
          </a:r>
          <a:br>
            <a:rPr lang="fr-FR" sz="1600" baseline="0">
              <a:solidFill>
                <a:schemeClr val="tx1"/>
              </a:solidFill>
              <a:effectLst/>
              <a:latin typeface="+mn-lt"/>
              <a:ea typeface="+mn-ea"/>
              <a:cs typeface="+mn-cs"/>
            </a:rPr>
          </a:br>
          <a:endParaRPr lang="fr-FR" sz="1600" baseline="0">
            <a:solidFill>
              <a:schemeClr val="tx1"/>
            </a:solidFill>
            <a:effectLst/>
            <a:latin typeface="+mn-lt"/>
            <a:ea typeface="+mn-ea"/>
            <a:cs typeface="+mn-cs"/>
          </a:endParaRPr>
        </a:p>
        <a:p>
          <a:pPr marL="0" lvl="4"/>
          <a:r>
            <a:rPr lang="fr-FR" sz="1600" baseline="0">
              <a:solidFill>
                <a:schemeClr val="tx1"/>
              </a:solidFill>
              <a:effectLst/>
              <a:latin typeface="+mn-lt"/>
              <a:ea typeface="+mn-ea"/>
              <a:cs typeface="+mn-cs"/>
            </a:rPr>
            <a:t>Vous trouverez un onglet, rappellant les nouveaux fonds disponibles sur le PEG Altice France, négocié en mars, et opéré par Natixis.</a:t>
          </a:r>
        </a:p>
        <a:p>
          <a:pPr marL="0" lvl="4"/>
          <a:endParaRPr lang="fr-FR" sz="900" baseline="0">
            <a:solidFill>
              <a:schemeClr val="tx1"/>
            </a:solidFill>
            <a:effectLst/>
            <a:latin typeface="+mn-lt"/>
            <a:ea typeface="+mn-ea"/>
            <a:cs typeface="+mn-cs"/>
          </a:endParaRPr>
        </a:p>
        <a:p>
          <a:pPr marL="0" lvl="4"/>
          <a:r>
            <a:rPr lang="fr-FR" sz="1600" baseline="0">
              <a:solidFill>
                <a:schemeClr val="tx1"/>
              </a:solidFill>
              <a:effectLst/>
              <a:latin typeface="+mn-lt"/>
              <a:ea typeface="+mn-ea"/>
              <a:cs typeface="+mn-cs"/>
            </a:rPr>
            <a:t>Grâce à ce simulateur, vous avez la possibilité de tester les différentes options de placements qui s'offrent à vous, et d'optimiser si vous le souhaitez l'</a:t>
          </a:r>
          <a:r>
            <a:rPr lang="fr-FR" sz="1600" b="1" u="sng" baseline="0">
              <a:solidFill>
                <a:srgbClr val="FF0000"/>
              </a:solidFill>
              <a:effectLst/>
              <a:latin typeface="+mn-lt"/>
              <a:ea typeface="+mn-ea"/>
              <a:cs typeface="+mn-cs"/>
            </a:rPr>
            <a:t>abondement</a:t>
          </a:r>
          <a:r>
            <a:rPr lang="fr-FR" sz="1600" baseline="0">
              <a:solidFill>
                <a:schemeClr val="tx1"/>
              </a:solidFill>
              <a:effectLst/>
              <a:latin typeface="+mn-lt"/>
              <a:ea typeface="+mn-ea"/>
              <a:cs typeface="+mn-cs"/>
            </a:rPr>
            <a:t> auquel vous avez droit :</a:t>
          </a:r>
          <a:endParaRPr lang="fr-FR" sz="1600">
            <a:solidFill>
              <a:schemeClr val="tx1"/>
            </a:solidFill>
            <a:effectLst/>
            <a:latin typeface="+mn-lt"/>
            <a:ea typeface="+mn-ea"/>
            <a:cs typeface="+mn-cs"/>
          </a:endParaRPr>
        </a:p>
        <a:p>
          <a:pPr marL="0" lvl="4"/>
          <a:endParaRPr lang="fr-FR" sz="1050">
            <a:solidFill>
              <a:schemeClr val="tx1"/>
            </a:solidFill>
            <a:effectLst/>
            <a:latin typeface="+mn-lt"/>
            <a:ea typeface="+mn-ea"/>
            <a:cs typeface="+mn-cs"/>
          </a:endParaRPr>
        </a:p>
        <a:p>
          <a:pPr marL="457200" lvl="5"/>
          <a:endParaRPr lang="fr-FR" sz="500">
            <a:solidFill>
              <a:schemeClr val="tx1"/>
            </a:solidFill>
            <a:effectLst/>
            <a:latin typeface="+mn-lt"/>
            <a:ea typeface="+mn-ea"/>
            <a:cs typeface="+mn-cs"/>
          </a:endParaRPr>
        </a:p>
        <a:p>
          <a:pPr marL="457200" lvl="5"/>
          <a:r>
            <a:rPr lang="fr-FR" sz="1600" i="1" u="sng">
              <a:solidFill>
                <a:schemeClr val="tx1"/>
              </a:solidFill>
              <a:effectLst/>
              <a:latin typeface="+mn-lt"/>
              <a:ea typeface="+mn-ea"/>
              <a:cs typeface="+mn-cs"/>
            </a:rPr>
            <a:t>PERCOL</a:t>
          </a:r>
          <a:r>
            <a:rPr lang="fr-FR" sz="1600" i="1" u="sng" baseline="0">
              <a:solidFill>
                <a:schemeClr val="tx1"/>
              </a:solidFill>
              <a:effectLst/>
              <a:latin typeface="+mn-lt"/>
              <a:ea typeface="+mn-ea"/>
              <a:cs typeface="+mn-cs"/>
            </a:rPr>
            <a:t> Groupe</a:t>
          </a:r>
        </a:p>
        <a:p>
          <a:pPr marL="457200" lvl="5"/>
          <a:r>
            <a:rPr lang="fr-FR" sz="1600" baseline="0">
              <a:solidFill>
                <a:schemeClr val="tx1"/>
              </a:solidFill>
              <a:effectLst/>
              <a:latin typeface="+mn-lt"/>
              <a:ea typeface="+mn-ea"/>
              <a:cs typeface="+mn-cs"/>
            </a:rPr>
            <a:t>- </a:t>
          </a:r>
          <a:r>
            <a:rPr lang="fr-FR" sz="1600">
              <a:solidFill>
                <a:schemeClr val="tx1"/>
              </a:solidFill>
              <a:effectLst/>
              <a:latin typeface="+mn-lt"/>
              <a:ea typeface="+mn-ea"/>
              <a:cs typeface="+mn-cs"/>
            </a:rPr>
            <a:t>Depuis la signature de l'accord PERCOL Groupe, tous les salariés du</a:t>
          </a:r>
          <a:r>
            <a:rPr lang="fr-FR" sz="1600" baseline="0">
              <a:solidFill>
                <a:schemeClr val="tx1"/>
              </a:solidFill>
              <a:effectLst/>
              <a:latin typeface="+mn-lt"/>
              <a:ea typeface="+mn-ea"/>
              <a:cs typeface="+mn-cs"/>
            </a:rPr>
            <a:t> Pôle Telecom</a:t>
          </a:r>
          <a:r>
            <a:rPr lang="fr-FR" sz="1600">
              <a:solidFill>
                <a:schemeClr val="tx1"/>
              </a:solidFill>
              <a:effectLst/>
              <a:latin typeface="+mn-lt"/>
              <a:ea typeface="+mn-ea"/>
              <a:cs typeface="+mn-cs"/>
            </a:rPr>
            <a:t> peuvent affecter tout ou partie de l'intéressement et de la participation (pour ceux qui en auront </a:t>
          </a:r>
          <a:r>
            <a:rPr lang="fr-FR" sz="1600">
              <a:solidFill>
                <a:schemeClr val="tx1"/>
              </a:solidFill>
              <a:effectLst/>
              <a:latin typeface="+mn-lt"/>
              <a:ea typeface="+mn-ea"/>
              <a:cs typeface="+mn-cs"/>
              <a:sym typeface="Wingdings" panose="05000000000000000000" pitchFamily="2" charset="2"/>
            </a:rPr>
            <a:t></a:t>
          </a:r>
          <a:r>
            <a:rPr lang="fr-FR" sz="1600">
              <a:solidFill>
                <a:schemeClr val="tx1"/>
              </a:solidFill>
              <a:effectLst/>
              <a:latin typeface="+mn-lt"/>
              <a:ea typeface="+mn-ea"/>
              <a:cs typeface="+mn-cs"/>
            </a:rPr>
            <a:t>) sur</a:t>
          </a:r>
          <a:r>
            <a:rPr lang="fr-FR" sz="1600" baseline="0">
              <a:solidFill>
                <a:schemeClr val="tx1"/>
              </a:solidFill>
              <a:effectLst/>
              <a:latin typeface="+mn-lt"/>
              <a:ea typeface="+mn-ea"/>
              <a:cs typeface="+mn-cs"/>
            </a:rPr>
            <a:t> le PERCOL Groupe avec de l'abondement. </a:t>
          </a:r>
        </a:p>
        <a:p>
          <a:pPr marL="457200" lvl="5"/>
          <a:r>
            <a:rPr lang="fr-FR" sz="1600" baseline="0">
              <a:solidFill>
                <a:schemeClr val="tx1"/>
              </a:solidFill>
              <a:effectLst/>
              <a:latin typeface="+mn-lt"/>
              <a:ea typeface="+mn-ea"/>
              <a:cs typeface="+mn-cs"/>
            </a:rPr>
            <a:t>- V</a:t>
          </a:r>
          <a:r>
            <a:rPr lang="fr-FR" sz="1600">
              <a:solidFill>
                <a:schemeClr val="tx1"/>
              </a:solidFill>
              <a:effectLst/>
              <a:latin typeface="+mn-lt"/>
              <a:ea typeface="+mn-ea"/>
              <a:cs typeface="+mn-cs"/>
            </a:rPr>
            <a:t>ous pouvez également faire des versements volontaires abondés.</a:t>
          </a:r>
        </a:p>
        <a:p>
          <a:pPr marL="457200" lvl="5"/>
          <a:r>
            <a:rPr lang="fr-FR" sz="1600">
              <a:solidFill>
                <a:schemeClr val="tx1"/>
              </a:solidFill>
              <a:effectLst/>
              <a:latin typeface="+mn-lt"/>
              <a:ea typeface="+mn-ea"/>
              <a:cs typeface="+mn-cs"/>
            </a:rPr>
            <a:t>- Enfin,</a:t>
          </a:r>
          <a:r>
            <a:rPr lang="fr-FR" sz="1600" baseline="0">
              <a:solidFill>
                <a:schemeClr val="tx1"/>
              </a:solidFill>
              <a:effectLst/>
              <a:latin typeface="+mn-lt"/>
              <a:ea typeface="+mn-ea"/>
              <a:cs typeface="+mn-cs"/>
            </a:rPr>
            <a:t> v</a:t>
          </a:r>
          <a:r>
            <a:rPr lang="fr-FR" sz="1600">
              <a:solidFill>
                <a:schemeClr val="tx1"/>
              </a:solidFill>
              <a:effectLst/>
              <a:latin typeface="+mn-lt"/>
              <a:ea typeface="+mn-ea"/>
              <a:cs typeface="+mn-cs"/>
            </a:rPr>
            <a:t>ous  pouvez aussi faire des conversions de jours de CET (jusqu'à 5 jours pour SFR, SRR, SFR Fibre et Completel  jusqu'au 30 septembre) et jusqu'à 10 jours de congés</a:t>
          </a:r>
          <a:r>
            <a:rPr lang="fr-FR" sz="1600" baseline="0">
              <a:solidFill>
                <a:schemeClr val="tx1"/>
              </a:solidFill>
              <a:effectLst/>
              <a:latin typeface="+mn-lt"/>
              <a:ea typeface="+mn-ea"/>
              <a:cs typeface="+mn-cs"/>
            </a:rPr>
            <a:t> payés</a:t>
          </a:r>
          <a:r>
            <a:rPr lang="fr-FR" sz="1600">
              <a:solidFill>
                <a:schemeClr val="tx1"/>
              </a:solidFill>
              <a:effectLst/>
              <a:latin typeface="+mn-lt"/>
              <a:ea typeface="+mn-ea"/>
              <a:cs typeface="+mn-cs"/>
            </a:rPr>
            <a:t> pour les salariés des autres sociétés.</a:t>
          </a:r>
        </a:p>
        <a:p>
          <a:pPr marL="457200" lvl="5"/>
          <a:r>
            <a:rPr lang="fr-FR" sz="1400" i="1" u="sng" strike="sngStrike" baseline="0">
              <a:solidFill>
                <a:schemeClr val="tx1"/>
              </a:solidFill>
              <a:effectLst/>
              <a:latin typeface="+mn-lt"/>
              <a:ea typeface="+mn-ea"/>
              <a:cs typeface="+mn-cs"/>
            </a:rPr>
            <a:t>FCPE ALTICE Actionnariat</a:t>
          </a:r>
        </a:p>
        <a:p>
          <a:pPr lvl="1"/>
          <a:r>
            <a:rPr lang="fr-FR" sz="1600">
              <a:solidFill>
                <a:schemeClr val="tx1"/>
              </a:solidFill>
              <a:effectLst/>
              <a:latin typeface="+mn-lt"/>
              <a:ea typeface="+mn-ea"/>
              <a:cs typeface="+mn-cs"/>
            </a:rPr>
            <a:t>Depuis la sortie de bourse d'Altice en février, le FCPE ALTICE Actionnariat n'existe plus et vous n'avez donc plus accès à son abondement.</a:t>
          </a:r>
        </a:p>
        <a:p>
          <a:pPr lvl="1"/>
          <a:endParaRPr lang="fr-FR" sz="1600">
            <a:solidFill>
              <a:schemeClr val="tx1"/>
            </a:solidFill>
            <a:effectLst/>
            <a:latin typeface="+mn-lt"/>
            <a:ea typeface="+mn-ea"/>
            <a:cs typeface="+mn-cs"/>
          </a:endParaRPr>
        </a:p>
        <a:p>
          <a:pPr lvl="0"/>
          <a:r>
            <a:rPr lang="fr-FR" sz="1600">
              <a:solidFill>
                <a:schemeClr val="tx1"/>
              </a:solidFill>
              <a:effectLst/>
              <a:latin typeface="+mn-lt"/>
              <a:ea typeface="+mn-ea"/>
              <a:cs typeface="+mn-cs"/>
            </a:rPr>
            <a:t>Concernant le PERCOL Groupe, votre placement sera</a:t>
          </a:r>
          <a:r>
            <a:rPr lang="fr-FR" sz="1600" baseline="0">
              <a:solidFill>
                <a:schemeClr val="tx1"/>
              </a:solidFill>
              <a:effectLst/>
              <a:latin typeface="+mn-lt"/>
              <a:ea typeface="+mn-ea"/>
              <a:cs typeface="+mn-cs"/>
            </a:rPr>
            <a:t> </a:t>
          </a:r>
          <a:r>
            <a:rPr lang="fr-FR" sz="1600">
              <a:solidFill>
                <a:schemeClr val="tx1"/>
              </a:solidFill>
              <a:effectLst/>
              <a:latin typeface="+mn-lt"/>
              <a:ea typeface="+mn-ea"/>
              <a:cs typeface="+mn-cs"/>
            </a:rPr>
            <a:t> affecté par défaut sur la "gestion pilotée" et vous pourrez faire vos arbitrages une fois les avoirs transférés.</a:t>
          </a:r>
        </a:p>
        <a:p>
          <a:pPr lvl="0"/>
          <a:endParaRPr lang="fr-FR" sz="1600">
            <a:solidFill>
              <a:schemeClr val="tx1"/>
            </a:solidFill>
            <a:effectLst/>
            <a:latin typeface="+mn-lt"/>
            <a:ea typeface="+mn-ea"/>
            <a:cs typeface="+mn-cs"/>
          </a:endParaRPr>
        </a:p>
        <a:p>
          <a:r>
            <a:rPr lang="fr-FR" sz="1600">
              <a:solidFill>
                <a:schemeClr val="tx1"/>
              </a:solidFill>
              <a:effectLst/>
              <a:latin typeface="+mn-lt"/>
              <a:ea typeface="+mn-ea"/>
              <a:cs typeface="+mn-cs"/>
            </a:rPr>
            <a:t>Pour faire vos choix, cliquez maintenant ICI </a:t>
          </a:r>
        </a:p>
        <a:p>
          <a:pPr marL="457200" lvl="5"/>
          <a:endParaRPr lang="fr-FR" sz="1400">
            <a:solidFill>
              <a:schemeClr val="tx1"/>
            </a:solidFill>
            <a:effectLst/>
            <a:latin typeface="+mn-lt"/>
            <a:ea typeface="+mn-ea"/>
            <a:cs typeface="+mn-cs"/>
          </a:endParaRPr>
        </a:p>
        <a:p>
          <a:pPr marL="457200" lvl="5"/>
          <a:endParaRPr lang="fr-FR" sz="1600">
            <a:solidFill>
              <a:schemeClr val="tx1"/>
            </a:solidFill>
            <a:effectLst/>
            <a:latin typeface="+mn-lt"/>
            <a:ea typeface="+mn-ea"/>
            <a:cs typeface="+mn-cs"/>
          </a:endParaRPr>
        </a:p>
        <a:p>
          <a:pPr marL="0" lvl="4"/>
          <a:endParaRPr lang="fr-FR" sz="700">
            <a:solidFill>
              <a:schemeClr val="tx1"/>
            </a:solidFill>
            <a:effectLst/>
            <a:latin typeface="+mn-lt"/>
            <a:ea typeface="+mn-ea"/>
            <a:cs typeface="+mn-cs"/>
          </a:endParaRPr>
        </a:p>
        <a:p>
          <a:pPr marL="0" lvl="4"/>
          <a:endParaRPr lang="fr-FR" sz="1600">
            <a:solidFill>
              <a:schemeClr val="tx1"/>
            </a:solidFill>
            <a:effectLst/>
            <a:latin typeface="+mn-lt"/>
            <a:ea typeface="+mn-ea"/>
            <a:cs typeface="+mn-cs"/>
          </a:endParaRPr>
        </a:p>
      </xdr:txBody>
    </xdr:sp>
    <xdr:clientData/>
  </xdr:oneCellAnchor>
  <xdr:twoCellAnchor editAs="oneCell">
    <xdr:from>
      <xdr:col>0</xdr:col>
      <xdr:colOff>190500</xdr:colOff>
      <xdr:row>0</xdr:row>
      <xdr:rowOff>122465</xdr:rowOff>
    </xdr:from>
    <xdr:to>
      <xdr:col>0</xdr:col>
      <xdr:colOff>1457325</xdr:colOff>
      <xdr:row>9</xdr:row>
      <xdr:rowOff>73610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22465"/>
          <a:ext cx="1266825" cy="2087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190500</xdr:colOff>
      <xdr:row>8</xdr:row>
      <xdr:rowOff>9525</xdr:rowOff>
    </xdr:from>
    <xdr:to>
      <xdr:col>12</xdr:col>
      <xdr:colOff>66675</xdr:colOff>
      <xdr:row>12</xdr:row>
      <xdr:rowOff>0</xdr:rowOff>
    </xdr:to>
    <xdr:sp macro="" textlink="">
      <xdr:nvSpPr>
        <xdr:cNvPr id="3" name="Text Box 18">
          <a:extLst>
            <a:ext uri="{FF2B5EF4-FFF2-40B4-BE49-F238E27FC236}">
              <a16:creationId xmlns:a16="http://schemas.microsoft.com/office/drawing/2014/main" id="{00000000-0008-0000-0100-000003000000}"/>
            </a:ext>
          </a:extLst>
        </xdr:cNvPr>
        <xdr:cNvSpPr txBox="1">
          <a:spLocks noChangeArrowheads="1"/>
        </xdr:cNvSpPr>
      </xdr:nvSpPr>
      <xdr:spPr bwMode="auto">
        <a:xfrm>
          <a:off x="3267075" y="1781175"/>
          <a:ext cx="1581150" cy="542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fr-FR" sz="1100" b="1" i="1" u="none" strike="noStrike" baseline="0">
              <a:solidFill>
                <a:srgbClr val="000000"/>
              </a:solidFill>
              <a:latin typeface="Arial"/>
              <a:cs typeface="Arial"/>
            </a:rPr>
            <a:t>Indiquez la répartition de vos avoirs en pourcentage</a:t>
          </a:r>
        </a:p>
      </xdr:txBody>
    </xdr:sp>
    <xdr:clientData/>
  </xdr:twoCellAnchor>
  <xdr:twoCellAnchor>
    <xdr:from>
      <xdr:col>9</xdr:col>
      <xdr:colOff>95250</xdr:colOff>
      <xdr:row>12</xdr:row>
      <xdr:rowOff>47625</xdr:rowOff>
    </xdr:from>
    <xdr:to>
      <xdr:col>9</xdr:col>
      <xdr:colOff>333375</xdr:colOff>
      <xdr:row>13</xdr:row>
      <xdr:rowOff>123825</xdr:rowOff>
    </xdr:to>
    <xdr:sp macro="" textlink="">
      <xdr:nvSpPr>
        <xdr:cNvPr id="4" name="AutoShape 19">
          <a:extLst>
            <a:ext uri="{FF2B5EF4-FFF2-40B4-BE49-F238E27FC236}">
              <a16:creationId xmlns:a16="http://schemas.microsoft.com/office/drawing/2014/main" id="{00000000-0008-0000-0100-000004000000}"/>
            </a:ext>
          </a:extLst>
        </xdr:cNvPr>
        <xdr:cNvSpPr>
          <a:spLocks noChangeArrowheads="1"/>
        </xdr:cNvSpPr>
      </xdr:nvSpPr>
      <xdr:spPr bwMode="auto">
        <a:xfrm>
          <a:off x="3952875" y="2371725"/>
          <a:ext cx="238125" cy="295275"/>
        </a:xfrm>
        <a:prstGeom prst="downArrow">
          <a:avLst>
            <a:gd name="adj1" fmla="val 50000"/>
            <a:gd name="adj2" fmla="val 31000"/>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0</xdr:colOff>
      <xdr:row>14</xdr:row>
      <xdr:rowOff>0</xdr:rowOff>
    </xdr:from>
    <xdr:to>
      <xdr:col>25</xdr:col>
      <xdr:colOff>0</xdr:colOff>
      <xdr:row>27</xdr:row>
      <xdr:rowOff>0</xdr:rowOff>
    </xdr:to>
    <xdr:sp macro="" textlink="">
      <xdr:nvSpPr>
        <xdr:cNvPr id="5" name="Rectangle 22">
          <a:extLst>
            <a:ext uri="{FF2B5EF4-FFF2-40B4-BE49-F238E27FC236}">
              <a16:creationId xmlns:a16="http://schemas.microsoft.com/office/drawing/2014/main" id="{00000000-0008-0000-0100-000005000000}"/>
            </a:ext>
          </a:extLst>
        </xdr:cNvPr>
        <xdr:cNvSpPr>
          <a:spLocks noChangeArrowheads="1"/>
        </xdr:cNvSpPr>
      </xdr:nvSpPr>
      <xdr:spPr bwMode="auto">
        <a:xfrm>
          <a:off x="8305800" y="2667000"/>
          <a:ext cx="4819650" cy="1857375"/>
        </a:xfrm>
        <a:prstGeom prst="rect">
          <a:avLst/>
        </a:prstGeom>
        <a:noFill/>
        <a:ln w="28575" algn="ctr">
          <a:solidFill>
            <a:srgbClr xmlns:mc="http://schemas.openxmlformats.org/markup-compatibility/2006" xmlns:a14="http://schemas.microsoft.com/office/drawing/2010/main" val="333399" mc:Ignorable="a14" a14:legacySpreadsheetColorIndex="62"/>
          </a:solidFill>
          <a:miter lim="800000"/>
          <a:headEnd/>
          <a:tailEnd/>
        </a:ln>
        <a:effectLst>
          <a:outerShdw dist="25400" algn="ctr" rotWithShape="0">
            <a:srgbClr xmlns:mc="http://schemas.openxmlformats.org/markup-compatibility/2006" xmlns:a14="http://schemas.microsoft.com/office/drawing/2010/main" val="0000FF" mc:Ignorable="a14" a14:legacySpreadsheetColorIndex="1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xdr:from>
      <xdr:col>18</xdr:col>
      <xdr:colOff>17992</xdr:colOff>
      <xdr:row>43</xdr:row>
      <xdr:rowOff>23277</xdr:rowOff>
    </xdr:from>
    <xdr:to>
      <xdr:col>25</xdr:col>
      <xdr:colOff>8467</xdr:colOff>
      <xdr:row>55</xdr:row>
      <xdr:rowOff>184143</xdr:rowOff>
    </xdr:to>
    <xdr:sp macro="" textlink="">
      <xdr:nvSpPr>
        <xdr:cNvPr id="6" name="Rectangle 23">
          <a:extLst>
            <a:ext uri="{FF2B5EF4-FFF2-40B4-BE49-F238E27FC236}">
              <a16:creationId xmlns:a16="http://schemas.microsoft.com/office/drawing/2014/main" id="{00000000-0008-0000-0100-000006000000}"/>
            </a:ext>
          </a:extLst>
        </xdr:cNvPr>
        <xdr:cNvSpPr>
          <a:spLocks noChangeArrowheads="1"/>
        </xdr:cNvSpPr>
      </xdr:nvSpPr>
      <xdr:spPr bwMode="auto">
        <a:xfrm>
          <a:off x="8315325" y="7272860"/>
          <a:ext cx="4805892" cy="2288116"/>
        </a:xfrm>
        <a:prstGeom prst="rect">
          <a:avLst/>
        </a:prstGeom>
        <a:noFill/>
        <a:ln w="28575" algn="ctr">
          <a:solidFill>
            <a:srgbClr xmlns:mc="http://schemas.openxmlformats.org/markup-compatibility/2006" xmlns:a14="http://schemas.microsoft.com/office/drawing/2010/main" val="333399" mc:Ignorable="a14" a14:legacySpreadsheetColorIndex="62"/>
          </a:solidFill>
          <a:miter lim="800000"/>
          <a:headEnd/>
          <a:tailEnd/>
        </a:ln>
        <a:effectLst>
          <a:outerShdw dist="25400" algn="ctr" rotWithShape="0">
            <a:srgbClr xmlns:mc="http://schemas.openxmlformats.org/markup-compatibility/2006" xmlns:a14="http://schemas.microsoft.com/office/drawing/2010/main" val="0000FF" mc:Ignorable="a14" a14:legacySpreadsheetColorIndex="12"/>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53640926-AAD7-44D8-BBD7-CCE9431645EC}">
            <a14:shadowObscured xmlns:a14="http://schemas.microsoft.com/office/drawing/2010/main" val="1"/>
          </a:ext>
        </a:extLst>
      </xdr:spPr>
    </xdr:sp>
    <xdr:clientData/>
  </xdr:twoCellAnchor>
  <xdr:twoCellAnchor editAs="oneCell">
    <xdr:from>
      <xdr:col>0</xdr:col>
      <xdr:colOff>0</xdr:colOff>
      <xdr:row>0</xdr:row>
      <xdr:rowOff>0</xdr:rowOff>
    </xdr:from>
    <xdr:to>
      <xdr:col>2</xdr:col>
      <xdr:colOff>745320</xdr:colOff>
      <xdr:row>8</xdr:row>
      <xdr:rowOff>0</xdr:rowOff>
    </xdr:to>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56987" cy="1576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361950</xdr:colOff>
      <xdr:row>13</xdr:row>
      <xdr:rowOff>104776</xdr:rowOff>
    </xdr:from>
    <xdr:to>
      <xdr:col>12</xdr:col>
      <xdr:colOff>721180</xdr:colOff>
      <xdr:row>15</xdr:row>
      <xdr:rowOff>88659</xdr:rowOff>
    </xdr:to>
    <xdr:pic>
      <xdr:nvPicPr>
        <xdr:cNvPr id="4" name="Image 17">
          <a:extLst>
            <a:ext uri="{FF2B5EF4-FFF2-40B4-BE49-F238E27FC236}">
              <a16:creationId xmlns:a16="http://schemas.microsoft.com/office/drawing/2014/main" id="{00E99FA9-E3CD-48F9-837B-859F97010B9B}"/>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61950" y="4309383"/>
          <a:ext cx="10292444" cy="5304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1266825</xdr:colOff>
      <xdr:row>6</xdr:row>
      <xdr:rowOff>32787</xdr:rowOff>
    </xdr:to>
    <xdr:pic>
      <xdr:nvPicPr>
        <xdr:cNvPr id="8" name="Image 7">
          <a:extLst>
            <a:ext uri="{FF2B5EF4-FFF2-40B4-BE49-F238E27FC236}">
              <a16:creationId xmlns:a16="http://schemas.microsoft.com/office/drawing/2014/main" id="{6D6488E5-D41C-4107-96E5-4727588E122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266825" cy="20874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142876</xdr:rowOff>
    </xdr:from>
    <xdr:to>
      <xdr:col>2</xdr:col>
      <xdr:colOff>114300</xdr:colOff>
      <xdr:row>1</xdr:row>
      <xdr:rowOff>1350084</xdr:rowOff>
    </xdr:to>
    <xdr:pic>
      <xdr:nvPicPr>
        <xdr:cNvPr id="2" name="Image 1">
          <a:extLst>
            <a:ext uri="{FF2B5EF4-FFF2-40B4-BE49-F238E27FC236}">
              <a16:creationId xmlns:a16="http://schemas.microsoft.com/office/drawing/2014/main" id="{9D4494FC-7B50-404A-8D66-1BB3C8CDEF5C}"/>
            </a:ext>
          </a:extLst>
        </xdr:cNvPr>
        <xdr:cNvPicPr>
          <a:picLocks noChangeAspect="1"/>
        </xdr:cNvPicPr>
      </xdr:nvPicPr>
      <xdr:blipFill>
        <a:blip xmlns:r="http://schemas.openxmlformats.org/officeDocument/2006/relationships" r:embed="rId1"/>
        <a:stretch>
          <a:fillRect/>
        </a:stretch>
      </xdr:blipFill>
      <xdr:spPr>
        <a:xfrm>
          <a:off x="342900" y="333376"/>
          <a:ext cx="2409825" cy="1207208"/>
        </a:xfrm>
        <a:prstGeom prst="rect">
          <a:avLst/>
        </a:prstGeom>
      </xdr:spPr>
    </xdr:pic>
    <xdr:clientData/>
  </xdr:twoCellAnchor>
  <xdr:twoCellAnchor editAs="oneCell">
    <xdr:from>
      <xdr:col>1</xdr:col>
      <xdr:colOff>161925</xdr:colOff>
      <xdr:row>3</xdr:row>
      <xdr:rowOff>447675</xdr:rowOff>
    </xdr:from>
    <xdr:to>
      <xdr:col>1</xdr:col>
      <xdr:colOff>2266950</xdr:colOff>
      <xdr:row>8</xdr:row>
      <xdr:rowOff>76880</xdr:rowOff>
    </xdr:to>
    <xdr:pic>
      <xdr:nvPicPr>
        <xdr:cNvPr id="3" name="Image 2">
          <a:extLst>
            <a:ext uri="{FF2B5EF4-FFF2-40B4-BE49-F238E27FC236}">
              <a16:creationId xmlns:a16="http://schemas.microsoft.com/office/drawing/2014/main" id="{66EEFB2A-741E-4056-84F3-9E525120152A}"/>
            </a:ext>
          </a:extLst>
        </xdr:cNvPr>
        <xdr:cNvPicPr>
          <a:picLocks noChangeAspect="1"/>
        </xdr:cNvPicPr>
      </xdr:nvPicPr>
      <xdr:blipFill>
        <a:blip xmlns:r="http://schemas.openxmlformats.org/officeDocument/2006/relationships" r:embed="rId2"/>
        <a:stretch>
          <a:fillRect/>
        </a:stretch>
      </xdr:blipFill>
      <xdr:spPr>
        <a:xfrm>
          <a:off x="466725" y="2781300"/>
          <a:ext cx="2105025" cy="1353230"/>
        </a:xfrm>
        <a:prstGeom prst="rect">
          <a:avLst/>
        </a:prstGeom>
      </xdr:spPr>
    </xdr:pic>
    <xdr:clientData/>
  </xdr:twoCellAnchor>
  <xdr:twoCellAnchor editAs="oneCell">
    <xdr:from>
      <xdr:col>1</xdr:col>
      <xdr:colOff>123825</xdr:colOff>
      <xdr:row>2</xdr:row>
      <xdr:rowOff>123825</xdr:rowOff>
    </xdr:from>
    <xdr:to>
      <xdr:col>1</xdr:col>
      <xdr:colOff>2286000</xdr:colOff>
      <xdr:row>2</xdr:row>
      <xdr:rowOff>485775</xdr:rowOff>
    </xdr:to>
    <xdr:pic>
      <xdr:nvPicPr>
        <xdr:cNvPr id="4" name="Image 3">
          <a:extLst>
            <a:ext uri="{FF2B5EF4-FFF2-40B4-BE49-F238E27FC236}">
              <a16:creationId xmlns:a16="http://schemas.microsoft.com/office/drawing/2014/main" id="{3F2C6E0E-CE57-4610-BC90-75769ED0349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8625" y="1866900"/>
          <a:ext cx="2162175" cy="361950"/>
        </a:xfrm>
        <a:prstGeom prst="rect">
          <a:avLst/>
        </a:prstGeom>
      </xdr:spPr>
    </xdr:pic>
    <xdr:clientData/>
  </xdr:twoCellAnchor>
  <xdr:twoCellAnchor>
    <xdr:from>
      <xdr:col>1</xdr:col>
      <xdr:colOff>409575</xdr:colOff>
      <xdr:row>33</xdr:row>
      <xdr:rowOff>76200</xdr:rowOff>
    </xdr:from>
    <xdr:to>
      <xdr:col>1</xdr:col>
      <xdr:colOff>809625</xdr:colOff>
      <xdr:row>35</xdr:row>
      <xdr:rowOff>95250</xdr:rowOff>
    </xdr:to>
    <xdr:pic>
      <xdr:nvPicPr>
        <xdr:cNvPr id="6" name="Image 5" descr="Afficher l’image source">
          <a:hlinkClick xmlns:r="http://schemas.openxmlformats.org/officeDocument/2006/relationships" r:id="rId4"/>
          <a:extLst>
            <a:ext uri="{FF2B5EF4-FFF2-40B4-BE49-F238E27FC236}">
              <a16:creationId xmlns:a16="http://schemas.microsoft.com/office/drawing/2014/main" id="{9CD2E342-20C0-4A1E-905D-86AF158D7B2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4375" y="9848850"/>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xdr:from>
      <xdr:col>1</xdr:col>
      <xdr:colOff>409575</xdr:colOff>
      <xdr:row>33</xdr:row>
      <xdr:rowOff>76200</xdr:rowOff>
    </xdr:from>
    <xdr:to>
      <xdr:col>1</xdr:col>
      <xdr:colOff>809625</xdr:colOff>
      <xdr:row>35</xdr:row>
      <xdr:rowOff>95250</xdr:rowOff>
    </xdr:to>
    <xdr:pic>
      <xdr:nvPicPr>
        <xdr:cNvPr id="7" name="Image 6" descr="Afficher l’image source">
          <a:hlinkClick xmlns:r="http://schemas.openxmlformats.org/officeDocument/2006/relationships" r:id="rId4"/>
          <a:extLst>
            <a:ext uri="{FF2B5EF4-FFF2-40B4-BE49-F238E27FC236}">
              <a16:creationId xmlns:a16="http://schemas.microsoft.com/office/drawing/2014/main" id="{E075FDFC-4843-491B-85BE-7717267A255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4375" y="9848850"/>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twoCellAnchor editAs="oneCell">
    <xdr:from>
      <xdr:col>2</xdr:col>
      <xdr:colOff>1042987</xdr:colOff>
      <xdr:row>9</xdr:row>
      <xdr:rowOff>9524</xdr:rowOff>
    </xdr:from>
    <xdr:to>
      <xdr:col>2</xdr:col>
      <xdr:colOff>2338387</xdr:colOff>
      <xdr:row>13</xdr:row>
      <xdr:rowOff>361949</xdr:rowOff>
    </xdr:to>
    <xdr:pic>
      <xdr:nvPicPr>
        <xdr:cNvPr id="10" name="Image 9">
          <a:hlinkClick xmlns:r="http://schemas.openxmlformats.org/officeDocument/2006/relationships" r:id="rId4"/>
          <a:extLst>
            <a:ext uri="{FF2B5EF4-FFF2-40B4-BE49-F238E27FC236}">
              <a16:creationId xmlns:a16="http://schemas.microsoft.com/office/drawing/2014/main" id="{9995AFB0-540E-4F39-93C2-06A58C8BB30C}"/>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81412" y="4257674"/>
          <a:ext cx="1295400" cy="1114425"/>
        </a:xfrm>
        <a:prstGeom prst="rect">
          <a:avLst/>
        </a:prstGeom>
        <a:noFill/>
      </xdr:spPr>
    </xdr:pic>
    <xdr:clientData/>
  </xdr:twoCellAnchor>
  <xdr:twoCellAnchor editAs="oneCell">
    <xdr:from>
      <xdr:col>2</xdr:col>
      <xdr:colOff>1233487</xdr:colOff>
      <xdr:row>13</xdr:row>
      <xdr:rowOff>666750</xdr:rowOff>
    </xdr:from>
    <xdr:to>
      <xdr:col>2</xdr:col>
      <xdr:colOff>2147888</xdr:colOff>
      <xdr:row>18</xdr:row>
      <xdr:rowOff>77323</xdr:rowOff>
    </xdr:to>
    <xdr:pic>
      <xdr:nvPicPr>
        <xdr:cNvPr id="16" name="Image 15">
          <a:hlinkClick xmlns:r="http://schemas.openxmlformats.org/officeDocument/2006/relationships" r:id="rId7"/>
          <a:extLst>
            <a:ext uri="{FF2B5EF4-FFF2-40B4-BE49-F238E27FC236}">
              <a16:creationId xmlns:a16="http://schemas.microsoft.com/office/drawing/2014/main" id="{63058DDD-DCF2-4ED5-921A-66B81BF841B9}"/>
            </a:ext>
          </a:extLst>
        </xdr:cNvPr>
        <xdr:cNvPicPr>
          <a:picLocks noChangeAspect="1"/>
        </xdr:cNvPicPr>
      </xdr:nvPicPr>
      <xdr:blipFill>
        <a:blip xmlns:r="http://schemas.openxmlformats.org/officeDocument/2006/relationships" r:embed="rId8"/>
        <a:stretch>
          <a:fillRect/>
        </a:stretch>
      </xdr:blipFill>
      <xdr:spPr>
        <a:xfrm>
          <a:off x="3871912" y="5676900"/>
          <a:ext cx="914401" cy="104887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intranetgroupe.private.sfr.com/xwiki/bin/view/Rh/avantagessociauxremuneration/PEG-AlticeFrance/" TargetMode="External"/><Relationship Id="rId7" Type="http://schemas.openxmlformats.org/officeDocument/2006/relationships/printerSettings" Target="../printerSettings/printerSettings1.bin"/><Relationship Id="rId2" Type="http://schemas.openxmlformats.org/officeDocument/2006/relationships/hyperlink" Target="https://intranetgroupe.private.sfr.com/xwiki/bin/view/Rh/avantagessociauxremuneration/campagne-epargne-salariale-annee2022/" TargetMode="External"/><Relationship Id="rId1" Type="http://schemas.openxmlformats.org/officeDocument/2006/relationships/hyperlink" Target="https://intranetgroupe.private.sfr.com/xwiki/bin/view/Rh/avantagessociauxremuneration/8_PERCOL/" TargetMode="External"/><Relationship Id="rId6" Type="http://schemas.openxmlformats.org/officeDocument/2006/relationships/hyperlink" Target="https://www.interepargne.natixis.com/nie/epargnants-c_5189.html" TargetMode="External"/><Relationship Id="rId5" Type="http://schemas.openxmlformats.org/officeDocument/2006/relationships/hyperlink" Target="https://entreprise.axa.fr/epargne-retraite-entreprise.html?r=1" TargetMode="External"/><Relationship Id="rId4" Type="http://schemas.openxmlformats.org/officeDocument/2006/relationships/hyperlink" Target="https://intranetgroupe.private.sfr.com/xwiki/bin/view/Rh/avantagessociauxremuneration/CompteEpargneTemp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ciclade.caissedesdepots.f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ontact@lacfdtaltice.com?subject=Je%20souhaite%20adh%C3%A9rer%20%C3%A0%20la%20r%C3%A9ception%20des%20informations%20de%20la%20CFDT" TargetMode="External"/><Relationship Id="rId1" Type="http://schemas.openxmlformats.org/officeDocument/2006/relationships/hyperlink" Target="http://lacfdtsfr.fr/adhesion/"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B3:K26"/>
  <sheetViews>
    <sheetView showGridLines="0" showRowColHeaders="0" tabSelected="1" zoomScale="70" zoomScaleNormal="70" workbookViewId="0">
      <selection activeCell="H20" sqref="H20"/>
    </sheetView>
  </sheetViews>
  <sheetFormatPr baseColWidth="10" defaultRowHeight="15" x14ac:dyDescent="0.25"/>
  <cols>
    <col min="1" max="1" width="25.5703125" customWidth="1"/>
    <col min="2" max="2" width="120.85546875" customWidth="1"/>
    <col min="8" max="8" width="30.7109375" bestFit="1" customWidth="1"/>
  </cols>
  <sheetData>
    <row r="3" spans="2:11" x14ac:dyDescent="0.25">
      <c r="C3" t="s">
        <v>68</v>
      </c>
    </row>
    <row r="4" spans="2:11" x14ac:dyDescent="0.25">
      <c r="C4" s="296">
        <v>0.90300000000000002</v>
      </c>
    </row>
    <row r="7" spans="2:11" ht="48" customHeight="1" x14ac:dyDescent="0.35">
      <c r="B7" s="293"/>
      <c r="D7" s="293"/>
      <c r="E7" s="293"/>
      <c r="F7" s="293"/>
      <c r="G7" s="293"/>
      <c r="H7" s="336" t="s">
        <v>67</v>
      </c>
      <c r="I7" s="293"/>
      <c r="J7" s="293"/>
      <c r="K7" s="261"/>
    </row>
    <row r="8" spans="2:11" x14ac:dyDescent="0.25">
      <c r="B8" s="258"/>
      <c r="C8" s="293"/>
      <c r="H8" s="337" t="s">
        <v>61</v>
      </c>
    </row>
    <row r="9" spans="2:11" x14ac:dyDescent="0.25">
      <c r="B9" s="258"/>
      <c r="H9" s="337" t="s">
        <v>53</v>
      </c>
    </row>
    <row r="10" spans="2:11" x14ac:dyDescent="0.25">
      <c r="H10" s="337" t="s">
        <v>43</v>
      </c>
    </row>
    <row r="11" spans="2:11" x14ac:dyDescent="0.25">
      <c r="H11" s="337" t="s">
        <v>77</v>
      </c>
    </row>
    <row r="12" spans="2:11" x14ac:dyDescent="0.25">
      <c r="H12" s="338"/>
    </row>
    <row r="13" spans="2:11" ht="21" x14ac:dyDescent="0.35">
      <c r="H13" s="336" t="s">
        <v>109</v>
      </c>
    </row>
    <row r="14" spans="2:11" x14ac:dyDescent="0.25">
      <c r="H14" s="337" t="s">
        <v>107</v>
      </c>
    </row>
    <row r="15" spans="2:11" x14ac:dyDescent="0.25">
      <c r="H15" s="337" t="s">
        <v>108</v>
      </c>
    </row>
    <row r="16" spans="2:11" x14ac:dyDescent="0.25">
      <c r="H16" s="338"/>
    </row>
    <row r="17" spans="2:8" x14ac:dyDescent="0.25">
      <c r="H17" s="338"/>
    </row>
    <row r="18" spans="2:8" x14ac:dyDescent="0.25">
      <c r="H18" s="338"/>
    </row>
    <row r="19" spans="2:8" x14ac:dyDescent="0.25">
      <c r="H19" s="338"/>
    </row>
    <row r="20" spans="2:8" x14ac:dyDescent="0.25">
      <c r="H20" s="338"/>
    </row>
    <row r="21" spans="2:8" x14ac:dyDescent="0.25">
      <c r="H21" s="338"/>
    </row>
    <row r="22" spans="2:8" x14ac:dyDescent="0.25">
      <c r="H22" s="338"/>
    </row>
    <row r="23" spans="2:8" x14ac:dyDescent="0.25">
      <c r="H23" s="338"/>
    </row>
    <row r="25" spans="2:8" ht="21" x14ac:dyDescent="0.35">
      <c r="B25" s="284"/>
    </row>
    <row r="26" spans="2:8" x14ac:dyDescent="0.25">
      <c r="B26" s="285"/>
    </row>
  </sheetData>
  <sheetProtection algorithmName="SHA-512" hashValue="sZUmWi871yNIpA8c0a6D689HaQeVIK3uEvaBpuFZ1KkJi+WrUd94GXdPLwj1QJeqZ8Rrn0xX4TWF4mh8WsW8VQ==" saltValue="KvJb8zRZSpAHbQVTEo6NZw==" spinCount="100000" sheet="1" selectLockedCells="1" selectUnlockedCells="1"/>
  <hyperlinks>
    <hyperlink ref="H9" r:id="rId1" display="                 PERCOL Groupe" xr:uid="{00000000-0004-0000-0000-000000000000}"/>
    <hyperlink ref="H8" r:id="rId2" xr:uid="{00000000-0004-0000-0000-000001000000}"/>
    <hyperlink ref="H10" r:id="rId3" xr:uid="{00000000-0004-0000-0000-000002000000}"/>
    <hyperlink ref="H11" r:id="rId4" xr:uid="{00000000-0004-0000-0000-000003000000}"/>
    <hyperlink ref="H15" r:id="rId5" xr:uid="{23A41B6E-91C0-4C73-B34E-4C5D94855736}"/>
    <hyperlink ref="H14" r:id="rId6" xr:uid="{CEDBCABC-1A4A-4A46-89C4-91F6AC858CFC}"/>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6:AF88"/>
  <sheetViews>
    <sheetView showGridLines="0" zoomScale="90" zoomScaleNormal="90" workbookViewId="0">
      <selection activeCell="C13" sqref="C13"/>
    </sheetView>
  </sheetViews>
  <sheetFormatPr baseColWidth="10" defaultRowHeight="15" x14ac:dyDescent="0.25"/>
  <cols>
    <col min="1" max="1" width="1.7109375" style="1" customWidth="1"/>
    <col min="2" max="2" width="1.42578125" style="1" customWidth="1"/>
    <col min="3" max="3" width="12.28515625" style="1" customWidth="1"/>
    <col min="4" max="4" width="8" style="1" customWidth="1"/>
    <col min="5" max="5" width="2.5703125" style="1" customWidth="1"/>
    <col min="6" max="6" width="4.140625" style="1" customWidth="1"/>
    <col min="7" max="8" width="11.5703125" style="1" customWidth="1"/>
    <col min="9" max="9" width="12.7109375" style="1" customWidth="1"/>
    <col min="10" max="10" width="6.28515625" style="1" customWidth="1"/>
    <col min="11" max="11" width="3" style="1" customWidth="1"/>
    <col min="12" max="12" width="4.5703125" style="3" customWidth="1"/>
    <col min="13" max="13" width="11.140625" style="1" customWidth="1"/>
    <col min="14" max="14" width="2.5703125" style="4" customWidth="1"/>
    <col min="15" max="15" width="20" style="1" customWidth="1"/>
    <col min="16" max="16" width="12.28515625" style="1" customWidth="1"/>
    <col min="17" max="17" width="11" style="1" customWidth="1"/>
    <col min="18" max="19" width="1.5703125" style="1" customWidth="1"/>
    <col min="20" max="20" width="33.28515625" style="1" customWidth="1"/>
    <col min="21" max="21" width="2.42578125" style="1" customWidth="1"/>
    <col min="22" max="22" width="11.140625" style="1" customWidth="1"/>
    <col min="23" max="23" width="2.7109375" style="1" customWidth="1"/>
    <col min="24" max="24" width="16.85546875" style="1" customWidth="1"/>
    <col min="25" max="25" width="1.85546875" style="1" customWidth="1"/>
    <col min="26" max="26" width="2.140625" style="1" customWidth="1"/>
    <col min="27" max="27" width="16.42578125" style="1" hidden="1" customWidth="1"/>
    <col min="28" max="28" width="7.42578125" style="1" hidden="1" customWidth="1"/>
    <col min="29" max="257" width="11.42578125" style="1"/>
    <col min="258" max="258" width="1.7109375" style="1" customWidth="1"/>
    <col min="259" max="259" width="1.42578125" style="1" customWidth="1"/>
    <col min="260" max="260" width="12.28515625" style="1" customWidth="1"/>
    <col min="261" max="261" width="8" style="1" customWidth="1"/>
    <col min="262" max="262" width="2.5703125" style="1" customWidth="1"/>
    <col min="263" max="263" width="4.140625" style="1" customWidth="1"/>
    <col min="264" max="264" width="4.42578125" style="1" customWidth="1"/>
    <col min="265" max="265" width="11.5703125" style="1" customWidth="1"/>
    <col min="266" max="266" width="11.7109375" style="1" customWidth="1"/>
    <col min="267" max="267" width="6.28515625" style="1" customWidth="1"/>
    <col min="268" max="268" width="3" style="1" customWidth="1"/>
    <col min="269" max="269" width="4.5703125" style="1" customWidth="1"/>
    <col min="270" max="270" width="11.140625" style="1" customWidth="1"/>
    <col min="271" max="271" width="2.5703125" style="1" customWidth="1"/>
    <col min="272" max="272" width="14.28515625" style="1" customWidth="1"/>
    <col min="273" max="273" width="12.28515625" style="1" customWidth="1"/>
    <col min="274" max="274" width="11" style="1" customWidth="1"/>
    <col min="275" max="276" width="1.5703125" style="1" customWidth="1"/>
    <col min="277" max="277" width="27.7109375" style="1" customWidth="1"/>
    <col min="278" max="279" width="13.7109375" style="1" customWidth="1"/>
    <col min="280" max="280" width="13.7109375" style="1" bestFit="1" customWidth="1"/>
    <col min="281" max="281" width="1.85546875" style="1" customWidth="1"/>
    <col min="282" max="282" width="3.42578125" style="1" customWidth="1"/>
    <col min="283" max="513" width="11.42578125" style="1"/>
    <col min="514" max="514" width="1.7109375" style="1" customWidth="1"/>
    <col min="515" max="515" width="1.42578125" style="1" customWidth="1"/>
    <col min="516" max="516" width="12.28515625" style="1" customWidth="1"/>
    <col min="517" max="517" width="8" style="1" customWidth="1"/>
    <col min="518" max="518" width="2.5703125" style="1" customWidth="1"/>
    <col min="519" max="519" width="4.140625" style="1" customWidth="1"/>
    <col min="520" max="520" width="4.42578125" style="1" customWidth="1"/>
    <col min="521" max="521" width="11.5703125" style="1" customWidth="1"/>
    <col min="522" max="522" width="11.7109375" style="1" customWidth="1"/>
    <col min="523" max="523" width="6.28515625" style="1" customWidth="1"/>
    <col min="524" max="524" width="3" style="1" customWidth="1"/>
    <col min="525" max="525" width="4.5703125" style="1" customWidth="1"/>
    <col min="526" max="526" width="11.140625" style="1" customWidth="1"/>
    <col min="527" max="527" width="2.5703125" style="1" customWidth="1"/>
    <col min="528" max="528" width="14.28515625" style="1" customWidth="1"/>
    <col min="529" max="529" width="12.28515625" style="1" customWidth="1"/>
    <col min="530" max="530" width="11" style="1" customWidth="1"/>
    <col min="531" max="532" width="1.5703125" style="1" customWidth="1"/>
    <col min="533" max="533" width="27.7109375" style="1" customWidth="1"/>
    <col min="534" max="535" width="13.7109375" style="1" customWidth="1"/>
    <col min="536" max="536" width="13.7109375" style="1" bestFit="1" customWidth="1"/>
    <col min="537" max="537" width="1.85546875" style="1" customWidth="1"/>
    <col min="538" max="538" width="3.42578125" style="1" customWidth="1"/>
    <col min="539" max="769" width="11.42578125" style="1"/>
    <col min="770" max="770" width="1.7109375" style="1" customWidth="1"/>
    <col min="771" max="771" width="1.42578125" style="1" customWidth="1"/>
    <col min="772" max="772" width="12.28515625" style="1" customWidth="1"/>
    <col min="773" max="773" width="8" style="1" customWidth="1"/>
    <col min="774" max="774" width="2.5703125" style="1" customWidth="1"/>
    <col min="775" max="775" width="4.140625" style="1" customWidth="1"/>
    <col min="776" max="776" width="4.42578125" style="1" customWidth="1"/>
    <col min="777" max="777" width="11.5703125" style="1" customWidth="1"/>
    <col min="778" max="778" width="11.7109375" style="1" customWidth="1"/>
    <col min="779" max="779" width="6.28515625" style="1" customWidth="1"/>
    <col min="780" max="780" width="3" style="1" customWidth="1"/>
    <col min="781" max="781" width="4.5703125" style="1" customWidth="1"/>
    <col min="782" max="782" width="11.140625" style="1" customWidth="1"/>
    <col min="783" max="783" width="2.5703125" style="1" customWidth="1"/>
    <col min="784" max="784" width="14.28515625" style="1" customWidth="1"/>
    <col min="785" max="785" width="12.28515625" style="1" customWidth="1"/>
    <col min="786" max="786" width="11" style="1" customWidth="1"/>
    <col min="787" max="788" width="1.5703125" style="1" customWidth="1"/>
    <col min="789" max="789" width="27.7109375" style="1" customWidth="1"/>
    <col min="790" max="791" width="13.7109375" style="1" customWidth="1"/>
    <col min="792" max="792" width="13.7109375" style="1" bestFit="1" customWidth="1"/>
    <col min="793" max="793" width="1.85546875" style="1" customWidth="1"/>
    <col min="794" max="794" width="3.42578125" style="1" customWidth="1"/>
    <col min="795" max="1025" width="11.42578125" style="1"/>
    <col min="1026" max="1026" width="1.7109375" style="1" customWidth="1"/>
    <col min="1027" max="1027" width="1.42578125" style="1" customWidth="1"/>
    <col min="1028" max="1028" width="12.28515625" style="1" customWidth="1"/>
    <col min="1029" max="1029" width="8" style="1" customWidth="1"/>
    <col min="1030" max="1030" width="2.5703125" style="1" customWidth="1"/>
    <col min="1031" max="1031" width="4.140625" style="1" customWidth="1"/>
    <col min="1032" max="1032" width="4.42578125" style="1" customWidth="1"/>
    <col min="1033" max="1033" width="11.5703125" style="1" customWidth="1"/>
    <col min="1034" max="1034" width="11.7109375" style="1" customWidth="1"/>
    <col min="1035" max="1035" width="6.28515625" style="1" customWidth="1"/>
    <col min="1036" max="1036" width="3" style="1" customWidth="1"/>
    <col min="1037" max="1037" width="4.5703125" style="1" customWidth="1"/>
    <col min="1038" max="1038" width="11.140625" style="1" customWidth="1"/>
    <col min="1039" max="1039" width="2.5703125" style="1" customWidth="1"/>
    <col min="1040" max="1040" width="14.28515625" style="1" customWidth="1"/>
    <col min="1041" max="1041" width="12.28515625" style="1" customWidth="1"/>
    <col min="1042" max="1042" width="11" style="1" customWidth="1"/>
    <col min="1043" max="1044" width="1.5703125" style="1" customWidth="1"/>
    <col min="1045" max="1045" width="27.7109375" style="1" customWidth="1"/>
    <col min="1046" max="1047" width="13.7109375" style="1" customWidth="1"/>
    <col min="1048" max="1048" width="13.7109375" style="1" bestFit="1" customWidth="1"/>
    <col min="1049" max="1049" width="1.85546875" style="1" customWidth="1"/>
    <col min="1050" max="1050" width="3.42578125" style="1" customWidth="1"/>
    <col min="1051" max="1281" width="11.42578125" style="1"/>
    <col min="1282" max="1282" width="1.7109375" style="1" customWidth="1"/>
    <col min="1283" max="1283" width="1.42578125" style="1" customWidth="1"/>
    <col min="1284" max="1284" width="12.28515625" style="1" customWidth="1"/>
    <col min="1285" max="1285" width="8" style="1" customWidth="1"/>
    <col min="1286" max="1286" width="2.5703125" style="1" customWidth="1"/>
    <col min="1287" max="1287" width="4.140625" style="1" customWidth="1"/>
    <col min="1288" max="1288" width="4.42578125" style="1" customWidth="1"/>
    <col min="1289" max="1289" width="11.5703125" style="1" customWidth="1"/>
    <col min="1290" max="1290" width="11.7109375" style="1" customWidth="1"/>
    <col min="1291" max="1291" width="6.28515625" style="1" customWidth="1"/>
    <col min="1292" max="1292" width="3" style="1" customWidth="1"/>
    <col min="1293" max="1293" width="4.5703125" style="1" customWidth="1"/>
    <col min="1294" max="1294" width="11.140625" style="1" customWidth="1"/>
    <col min="1295" max="1295" width="2.5703125" style="1" customWidth="1"/>
    <col min="1296" max="1296" width="14.28515625" style="1" customWidth="1"/>
    <col min="1297" max="1297" width="12.28515625" style="1" customWidth="1"/>
    <col min="1298" max="1298" width="11" style="1" customWidth="1"/>
    <col min="1299" max="1300" width="1.5703125" style="1" customWidth="1"/>
    <col min="1301" max="1301" width="27.7109375" style="1" customWidth="1"/>
    <col min="1302" max="1303" width="13.7109375" style="1" customWidth="1"/>
    <col min="1304" max="1304" width="13.7109375" style="1" bestFit="1" customWidth="1"/>
    <col min="1305" max="1305" width="1.85546875" style="1" customWidth="1"/>
    <col min="1306" max="1306" width="3.42578125" style="1" customWidth="1"/>
    <col min="1307" max="1537" width="11.42578125" style="1"/>
    <col min="1538" max="1538" width="1.7109375" style="1" customWidth="1"/>
    <col min="1539" max="1539" width="1.42578125" style="1" customWidth="1"/>
    <col min="1540" max="1540" width="12.28515625" style="1" customWidth="1"/>
    <col min="1541" max="1541" width="8" style="1" customWidth="1"/>
    <col min="1542" max="1542" width="2.5703125" style="1" customWidth="1"/>
    <col min="1543" max="1543" width="4.140625" style="1" customWidth="1"/>
    <col min="1544" max="1544" width="4.42578125" style="1" customWidth="1"/>
    <col min="1545" max="1545" width="11.5703125" style="1" customWidth="1"/>
    <col min="1546" max="1546" width="11.7109375" style="1" customWidth="1"/>
    <col min="1547" max="1547" width="6.28515625" style="1" customWidth="1"/>
    <col min="1548" max="1548" width="3" style="1" customWidth="1"/>
    <col min="1549" max="1549" width="4.5703125" style="1" customWidth="1"/>
    <col min="1550" max="1550" width="11.140625" style="1" customWidth="1"/>
    <col min="1551" max="1551" width="2.5703125" style="1" customWidth="1"/>
    <col min="1552" max="1552" width="14.28515625" style="1" customWidth="1"/>
    <col min="1553" max="1553" width="12.28515625" style="1" customWidth="1"/>
    <col min="1554" max="1554" width="11" style="1" customWidth="1"/>
    <col min="1555" max="1556" width="1.5703125" style="1" customWidth="1"/>
    <col min="1557" max="1557" width="27.7109375" style="1" customWidth="1"/>
    <col min="1558" max="1559" width="13.7109375" style="1" customWidth="1"/>
    <col min="1560" max="1560" width="13.7109375" style="1" bestFit="1" customWidth="1"/>
    <col min="1561" max="1561" width="1.85546875" style="1" customWidth="1"/>
    <col min="1562" max="1562" width="3.42578125" style="1" customWidth="1"/>
    <col min="1563" max="1793" width="11.42578125" style="1"/>
    <col min="1794" max="1794" width="1.7109375" style="1" customWidth="1"/>
    <col min="1795" max="1795" width="1.42578125" style="1" customWidth="1"/>
    <col min="1796" max="1796" width="12.28515625" style="1" customWidth="1"/>
    <col min="1797" max="1797" width="8" style="1" customWidth="1"/>
    <col min="1798" max="1798" width="2.5703125" style="1" customWidth="1"/>
    <col min="1799" max="1799" width="4.140625" style="1" customWidth="1"/>
    <col min="1800" max="1800" width="4.42578125" style="1" customWidth="1"/>
    <col min="1801" max="1801" width="11.5703125" style="1" customWidth="1"/>
    <col min="1802" max="1802" width="11.7109375" style="1" customWidth="1"/>
    <col min="1803" max="1803" width="6.28515625" style="1" customWidth="1"/>
    <col min="1804" max="1804" width="3" style="1" customWidth="1"/>
    <col min="1805" max="1805" width="4.5703125" style="1" customWidth="1"/>
    <col min="1806" max="1806" width="11.140625" style="1" customWidth="1"/>
    <col min="1807" max="1807" width="2.5703125" style="1" customWidth="1"/>
    <col min="1808" max="1808" width="14.28515625" style="1" customWidth="1"/>
    <col min="1809" max="1809" width="12.28515625" style="1" customWidth="1"/>
    <col min="1810" max="1810" width="11" style="1" customWidth="1"/>
    <col min="1811" max="1812" width="1.5703125" style="1" customWidth="1"/>
    <col min="1813" max="1813" width="27.7109375" style="1" customWidth="1"/>
    <col min="1814" max="1815" width="13.7109375" style="1" customWidth="1"/>
    <col min="1816" max="1816" width="13.7109375" style="1" bestFit="1" customWidth="1"/>
    <col min="1817" max="1817" width="1.85546875" style="1" customWidth="1"/>
    <col min="1818" max="1818" width="3.42578125" style="1" customWidth="1"/>
    <col min="1819" max="2049" width="11.42578125" style="1"/>
    <col min="2050" max="2050" width="1.7109375" style="1" customWidth="1"/>
    <col min="2051" max="2051" width="1.42578125" style="1" customWidth="1"/>
    <col min="2052" max="2052" width="12.28515625" style="1" customWidth="1"/>
    <col min="2053" max="2053" width="8" style="1" customWidth="1"/>
    <col min="2054" max="2054" width="2.5703125" style="1" customWidth="1"/>
    <col min="2055" max="2055" width="4.140625" style="1" customWidth="1"/>
    <col min="2056" max="2056" width="4.42578125" style="1" customWidth="1"/>
    <col min="2057" max="2057" width="11.5703125" style="1" customWidth="1"/>
    <col min="2058" max="2058" width="11.7109375" style="1" customWidth="1"/>
    <col min="2059" max="2059" width="6.28515625" style="1" customWidth="1"/>
    <col min="2060" max="2060" width="3" style="1" customWidth="1"/>
    <col min="2061" max="2061" width="4.5703125" style="1" customWidth="1"/>
    <col min="2062" max="2062" width="11.140625" style="1" customWidth="1"/>
    <col min="2063" max="2063" width="2.5703125" style="1" customWidth="1"/>
    <col min="2064" max="2064" width="14.28515625" style="1" customWidth="1"/>
    <col min="2065" max="2065" width="12.28515625" style="1" customWidth="1"/>
    <col min="2066" max="2066" width="11" style="1" customWidth="1"/>
    <col min="2067" max="2068" width="1.5703125" style="1" customWidth="1"/>
    <col min="2069" max="2069" width="27.7109375" style="1" customWidth="1"/>
    <col min="2070" max="2071" width="13.7109375" style="1" customWidth="1"/>
    <col min="2072" max="2072" width="13.7109375" style="1" bestFit="1" customWidth="1"/>
    <col min="2073" max="2073" width="1.85546875" style="1" customWidth="1"/>
    <col min="2074" max="2074" width="3.42578125" style="1" customWidth="1"/>
    <col min="2075" max="2305" width="11.42578125" style="1"/>
    <col min="2306" max="2306" width="1.7109375" style="1" customWidth="1"/>
    <col min="2307" max="2307" width="1.42578125" style="1" customWidth="1"/>
    <col min="2308" max="2308" width="12.28515625" style="1" customWidth="1"/>
    <col min="2309" max="2309" width="8" style="1" customWidth="1"/>
    <col min="2310" max="2310" width="2.5703125" style="1" customWidth="1"/>
    <col min="2311" max="2311" width="4.140625" style="1" customWidth="1"/>
    <col min="2312" max="2312" width="4.42578125" style="1" customWidth="1"/>
    <col min="2313" max="2313" width="11.5703125" style="1" customWidth="1"/>
    <col min="2314" max="2314" width="11.7109375" style="1" customWidth="1"/>
    <col min="2315" max="2315" width="6.28515625" style="1" customWidth="1"/>
    <col min="2316" max="2316" width="3" style="1" customWidth="1"/>
    <col min="2317" max="2317" width="4.5703125" style="1" customWidth="1"/>
    <col min="2318" max="2318" width="11.140625" style="1" customWidth="1"/>
    <col min="2319" max="2319" width="2.5703125" style="1" customWidth="1"/>
    <col min="2320" max="2320" width="14.28515625" style="1" customWidth="1"/>
    <col min="2321" max="2321" width="12.28515625" style="1" customWidth="1"/>
    <col min="2322" max="2322" width="11" style="1" customWidth="1"/>
    <col min="2323" max="2324" width="1.5703125" style="1" customWidth="1"/>
    <col min="2325" max="2325" width="27.7109375" style="1" customWidth="1"/>
    <col min="2326" max="2327" width="13.7109375" style="1" customWidth="1"/>
    <col min="2328" max="2328" width="13.7109375" style="1" bestFit="1" customWidth="1"/>
    <col min="2329" max="2329" width="1.85546875" style="1" customWidth="1"/>
    <col min="2330" max="2330" width="3.42578125" style="1" customWidth="1"/>
    <col min="2331" max="2561" width="11.42578125" style="1"/>
    <col min="2562" max="2562" width="1.7109375" style="1" customWidth="1"/>
    <col min="2563" max="2563" width="1.42578125" style="1" customWidth="1"/>
    <col min="2564" max="2564" width="12.28515625" style="1" customWidth="1"/>
    <col min="2565" max="2565" width="8" style="1" customWidth="1"/>
    <col min="2566" max="2566" width="2.5703125" style="1" customWidth="1"/>
    <col min="2567" max="2567" width="4.140625" style="1" customWidth="1"/>
    <col min="2568" max="2568" width="4.42578125" style="1" customWidth="1"/>
    <col min="2569" max="2569" width="11.5703125" style="1" customWidth="1"/>
    <col min="2570" max="2570" width="11.7109375" style="1" customWidth="1"/>
    <col min="2571" max="2571" width="6.28515625" style="1" customWidth="1"/>
    <col min="2572" max="2572" width="3" style="1" customWidth="1"/>
    <col min="2573" max="2573" width="4.5703125" style="1" customWidth="1"/>
    <col min="2574" max="2574" width="11.140625" style="1" customWidth="1"/>
    <col min="2575" max="2575" width="2.5703125" style="1" customWidth="1"/>
    <col min="2576" max="2576" width="14.28515625" style="1" customWidth="1"/>
    <col min="2577" max="2577" width="12.28515625" style="1" customWidth="1"/>
    <col min="2578" max="2578" width="11" style="1" customWidth="1"/>
    <col min="2579" max="2580" width="1.5703125" style="1" customWidth="1"/>
    <col min="2581" max="2581" width="27.7109375" style="1" customWidth="1"/>
    <col min="2582" max="2583" width="13.7109375" style="1" customWidth="1"/>
    <col min="2584" max="2584" width="13.7109375" style="1" bestFit="1" customWidth="1"/>
    <col min="2585" max="2585" width="1.85546875" style="1" customWidth="1"/>
    <col min="2586" max="2586" width="3.42578125" style="1" customWidth="1"/>
    <col min="2587" max="2817" width="11.42578125" style="1"/>
    <col min="2818" max="2818" width="1.7109375" style="1" customWidth="1"/>
    <col min="2819" max="2819" width="1.42578125" style="1" customWidth="1"/>
    <col min="2820" max="2820" width="12.28515625" style="1" customWidth="1"/>
    <col min="2821" max="2821" width="8" style="1" customWidth="1"/>
    <col min="2822" max="2822" width="2.5703125" style="1" customWidth="1"/>
    <col min="2823" max="2823" width="4.140625" style="1" customWidth="1"/>
    <col min="2824" max="2824" width="4.42578125" style="1" customWidth="1"/>
    <col min="2825" max="2825" width="11.5703125" style="1" customWidth="1"/>
    <col min="2826" max="2826" width="11.7109375" style="1" customWidth="1"/>
    <col min="2827" max="2827" width="6.28515625" style="1" customWidth="1"/>
    <col min="2828" max="2828" width="3" style="1" customWidth="1"/>
    <col min="2829" max="2829" width="4.5703125" style="1" customWidth="1"/>
    <col min="2830" max="2830" width="11.140625" style="1" customWidth="1"/>
    <col min="2831" max="2831" width="2.5703125" style="1" customWidth="1"/>
    <col min="2832" max="2832" width="14.28515625" style="1" customWidth="1"/>
    <col min="2833" max="2833" width="12.28515625" style="1" customWidth="1"/>
    <col min="2834" max="2834" width="11" style="1" customWidth="1"/>
    <col min="2835" max="2836" width="1.5703125" style="1" customWidth="1"/>
    <col min="2837" max="2837" width="27.7109375" style="1" customWidth="1"/>
    <col min="2838" max="2839" width="13.7109375" style="1" customWidth="1"/>
    <col min="2840" max="2840" width="13.7109375" style="1" bestFit="1" customWidth="1"/>
    <col min="2841" max="2841" width="1.85546875" style="1" customWidth="1"/>
    <col min="2842" max="2842" width="3.42578125" style="1" customWidth="1"/>
    <col min="2843" max="3073" width="11.42578125" style="1"/>
    <col min="3074" max="3074" width="1.7109375" style="1" customWidth="1"/>
    <col min="3075" max="3075" width="1.42578125" style="1" customWidth="1"/>
    <col min="3076" max="3076" width="12.28515625" style="1" customWidth="1"/>
    <col min="3077" max="3077" width="8" style="1" customWidth="1"/>
    <col min="3078" max="3078" width="2.5703125" style="1" customWidth="1"/>
    <col min="3079" max="3079" width="4.140625" style="1" customWidth="1"/>
    <col min="3080" max="3080" width="4.42578125" style="1" customWidth="1"/>
    <col min="3081" max="3081" width="11.5703125" style="1" customWidth="1"/>
    <col min="3082" max="3082" width="11.7109375" style="1" customWidth="1"/>
    <col min="3083" max="3083" width="6.28515625" style="1" customWidth="1"/>
    <col min="3084" max="3084" width="3" style="1" customWidth="1"/>
    <col min="3085" max="3085" width="4.5703125" style="1" customWidth="1"/>
    <col min="3086" max="3086" width="11.140625" style="1" customWidth="1"/>
    <col min="3087" max="3087" width="2.5703125" style="1" customWidth="1"/>
    <col min="3088" max="3088" width="14.28515625" style="1" customWidth="1"/>
    <col min="3089" max="3089" width="12.28515625" style="1" customWidth="1"/>
    <col min="3090" max="3090" width="11" style="1" customWidth="1"/>
    <col min="3091" max="3092" width="1.5703125" style="1" customWidth="1"/>
    <col min="3093" max="3093" width="27.7109375" style="1" customWidth="1"/>
    <col min="3094" max="3095" width="13.7109375" style="1" customWidth="1"/>
    <col min="3096" max="3096" width="13.7109375" style="1" bestFit="1" customWidth="1"/>
    <col min="3097" max="3097" width="1.85546875" style="1" customWidth="1"/>
    <col min="3098" max="3098" width="3.42578125" style="1" customWidth="1"/>
    <col min="3099" max="3329" width="11.42578125" style="1"/>
    <col min="3330" max="3330" width="1.7109375" style="1" customWidth="1"/>
    <col min="3331" max="3331" width="1.42578125" style="1" customWidth="1"/>
    <col min="3332" max="3332" width="12.28515625" style="1" customWidth="1"/>
    <col min="3333" max="3333" width="8" style="1" customWidth="1"/>
    <col min="3334" max="3334" width="2.5703125" style="1" customWidth="1"/>
    <col min="3335" max="3335" width="4.140625" style="1" customWidth="1"/>
    <col min="3336" max="3336" width="4.42578125" style="1" customWidth="1"/>
    <col min="3337" max="3337" width="11.5703125" style="1" customWidth="1"/>
    <col min="3338" max="3338" width="11.7109375" style="1" customWidth="1"/>
    <col min="3339" max="3339" width="6.28515625" style="1" customWidth="1"/>
    <col min="3340" max="3340" width="3" style="1" customWidth="1"/>
    <col min="3341" max="3341" width="4.5703125" style="1" customWidth="1"/>
    <col min="3342" max="3342" width="11.140625" style="1" customWidth="1"/>
    <col min="3343" max="3343" width="2.5703125" style="1" customWidth="1"/>
    <col min="3344" max="3344" width="14.28515625" style="1" customWidth="1"/>
    <col min="3345" max="3345" width="12.28515625" style="1" customWidth="1"/>
    <col min="3346" max="3346" width="11" style="1" customWidth="1"/>
    <col min="3347" max="3348" width="1.5703125" style="1" customWidth="1"/>
    <col min="3349" max="3349" width="27.7109375" style="1" customWidth="1"/>
    <col min="3350" max="3351" width="13.7109375" style="1" customWidth="1"/>
    <col min="3352" max="3352" width="13.7109375" style="1" bestFit="1" customWidth="1"/>
    <col min="3353" max="3353" width="1.85546875" style="1" customWidth="1"/>
    <col min="3354" max="3354" width="3.42578125" style="1" customWidth="1"/>
    <col min="3355" max="3585" width="11.42578125" style="1"/>
    <col min="3586" max="3586" width="1.7109375" style="1" customWidth="1"/>
    <col min="3587" max="3587" width="1.42578125" style="1" customWidth="1"/>
    <col min="3588" max="3588" width="12.28515625" style="1" customWidth="1"/>
    <col min="3589" max="3589" width="8" style="1" customWidth="1"/>
    <col min="3590" max="3590" width="2.5703125" style="1" customWidth="1"/>
    <col min="3591" max="3591" width="4.140625" style="1" customWidth="1"/>
    <col min="3592" max="3592" width="4.42578125" style="1" customWidth="1"/>
    <col min="3593" max="3593" width="11.5703125" style="1" customWidth="1"/>
    <col min="3594" max="3594" width="11.7109375" style="1" customWidth="1"/>
    <col min="3595" max="3595" width="6.28515625" style="1" customWidth="1"/>
    <col min="3596" max="3596" width="3" style="1" customWidth="1"/>
    <col min="3597" max="3597" width="4.5703125" style="1" customWidth="1"/>
    <col min="3598" max="3598" width="11.140625" style="1" customWidth="1"/>
    <col min="3599" max="3599" width="2.5703125" style="1" customWidth="1"/>
    <col min="3600" max="3600" width="14.28515625" style="1" customWidth="1"/>
    <col min="3601" max="3601" width="12.28515625" style="1" customWidth="1"/>
    <col min="3602" max="3602" width="11" style="1" customWidth="1"/>
    <col min="3603" max="3604" width="1.5703125" style="1" customWidth="1"/>
    <col min="3605" max="3605" width="27.7109375" style="1" customWidth="1"/>
    <col min="3606" max="3607" width="13.7109375" style="1" customWidth="1"/>
    <col min="3608" max="3608" width="13.7109375" style="1" bestFit="1" customWidth="1"/>
    <col min="3609" max="3609" width="1.85546875" style="1" customWidth="1"/>
    <col min="3610" max="3610" width="3.42578125" style="1" customWidth="1"/>
    <col min="3611" max="3841" width="11.42578125" style="1"/>
    <col min="3842" max="3842" width="1.7109375" style="1" customWidth="1"/>
    <col min="3843" max="3843" width="1.42578125" style="1" customWidth="1"/>
    <col min="3844" max="3844" width="12.28515625" style="1" customWidth="1"/>
    <col min="3845" max="3845" width="8" style="1" customWidth="1"/>
    <col min="3846" max="3846" width="2.5703125" style="1" customWidth="1"/>
    <col min="3847" max="3847" width="4.140625" style="1" customWidth="1"/>
    <col min="3848" max="3848" width="4.42578125" style="1" customWidth="1"/>
    <col min="3849" max="3849" width="11.5703125" style="1" customWidth="1"/>
    <col min="3850" max="3850" width="11.7109375" style="1" customWidth="1"/>
    <col min="3851" max="3851" width="6.28515625" style="1" customWidth="1"/>
    <col min="3852" max="3852" width="3" style="1" customWidth="1"/>
    <col min="3853" max="3853" width="4.5703125" style="1" customWidth="1"/>
    <col min="3854" max="3854" width="11.140625" style="1" customWidth="1"/>
    <col min="3855" max="3855" width="2.5703125" style="1" customWidth="1"/>
    <col min="3856" max="3856" width="14.28515625" style="1" customWidth="1"/>
    <col min="3857" max="3857" width="12.28515625" style="1" customWidth="1"/>
    <col min="3858" max="3858" width="11" style="1" customWidth="1"/>
    <col min="3859" max="3860" width="1.5703125" style="1" customWidth="1"/>
    <col min="3861" max="3861" width="27.7109375" style="1" customWidth="1"/>
    <col min="3862" max="3863" width="13.7109375" style="1" customWidth="1"/>
    <col min="3864" max="3864" width="13.7109375" style="1" bestFit="1" customWidth="1"/>
    <col min="3865" max="3865" width="1.85546875" style="1" customWidth="1"/>
    <col min="3866" max="3866" width="3.42578125" style="1" customWidth="1"/>
    <col min="3867" max="4097" width="11.42578125" style="1"/>
    <col min="4098" max="4098" width="1.7109375" style="1" customWidth="1"/>
    <col min="4099" max="4099" width="1.42578125" style="1" customWidth="1"/>
    <col min="4100" max="4100" width="12.28515625" style="1" customWidth="1"/>
    <col min="4101" max="4101" width="8" style="1" customWidth="1"/>
    <col min="4102" max="4102" width="2.5703125" style="1" customWidth="1"/>
    <col min="4103" max="4103" width="4.140625" style="1" customWidth="1"/>
    <col min="4104" max="4104" width="4.42578125" style="1" customWidth="1"/>
    <col min="4105" max="4105" width="11.5703125" style="1" customWidth="1"/>
    <col min="4106" max="4106" width="11.7109375" style="1" customWidth="1"/>
    <col min="4107" max="4107" width="6.28515625" style="1" customWidth="1"/>
    <col min="4108" max="4108" width="3" style="1" customWidth="1"/>
    <col min="4109" max="4109" width="4.5703125" style="1" customWidth="1"/>
    <col min="4110" max="4110" width="11.140625" style="1" customWidth="1"/>
    <col min="4111" max="4111" width="2.5703125" style="1" customWidth="1"/>
    <col min="4112" max="4112" width="14.28515625" style="1" customWidth="1"/>
    <col min="4113" max="4113" width="12.28515625" style="1" customWidth="1"/>
    <col min="4114" max="4114" width="11" style="1" customWidth="1"/>
    <col min="4115" max="4116" width="1.5703125" style="1" customWidth="1"/>
    <col min="4117" max="4117" width="27.7109375" style="1" customWidth="1"/>
    <col min="4118" max="4119" width="13.7109375" style="1" customWidth="1"/>
    <col min="4120" max="4120" width="13.7109375" style="1" bestFit="1" customWidth="1"/>
    <col min="4121" max="4121" width="1.85546875" style="1" customWidth="1"/>
    <col min="4122" max="4122" width="3.42578125" style="1" customWidth="1"/>
    <col min="4123" max="4353" width="11.42578125" style="1"/>
    <col min="4354" max="4354" width="1.7109375" style="1" customWidth="1"/>
    <col min="4355" max="4355" width="1.42578125" style="1" customWidth="1"/>
    <col min="4356" max="4356" width="12.28515625" style="1" customWidth="1"/>
    <col min="4357" max="4357" width="8" style="1" customWidth="1"/>
    <col min="4358" max="4358" width="2.5703125" style="1" customWidth="1"/>
    <col min="4359" max="4359" width="4.140625" style="1" customWidth="1"/>
    <col min="4360" max="4360" width="4.42578125" style="1" customWidth="1"/>
    <col min="4361" max="4361" width="11.5703125" style="1" customWidth="1"/>
    <col min="4362" max="4362" width="11.7109375" style="1" customWidth="1"/>
    <col min="4363" max="4363" width="6.28515625" style="1" customWidth="1"/>
    <col min="4364" max="4364" width="3" style="1" customWidth="1"/>
    <col min="4365" max="4365" width="4.5703125" style="1" customWidth="1"/>
    <col min="4366" max="4366" width="11.140625" style="1" customWidth="1"/>
    <col min="4367" max="4367" width="2.5703125" style="1" customWidth="1"/>
    <col min="4368" max="4368" width="14.28515625" style="1" customWidth="1"/>
    <col min="4369" max="4369" width="12.28515625" style="1" customWidth="1"/>
    <col min="4370" max="4370" width="11" style="1" customWidth="1"/>
    <col min="4371" max="4372" width="1.5703125" style="1" customWidth="1"/>
    <col min="4373" max="4373" width="27.7109375" style="1" customWidth="1"/>
    <col min="4374" max="4375" width="13.7109375" style="1" customWidth="1"/>
    <col min="4376" max="4376" width="13.7109375" style="1" bestFit="1" customWidth="1"/>
    <col min="4377" max="4377" width="1.85546875" style="1" customWidth="1"/>
    <col min="4378" max="4378" width="3.42578125" style="1" customWidth="1"/>
    <col min="4379" max="4609" width="11.42578125" style="1"/>
    <col min="4610" max="4610" width="1.7109375" style="1" customWidth="1"/>
    <col min="4611" max="4611" width="1.42578125" style="1" customWidth="1"/>
    <col min="4612" max="4612" width="12.28515625" style="1" customWidth="1"/>
    <col min="4613" max="4613" width="8" style="1" customWidth="1"/>
    <col min="4614" max="4614" width="2.5703125" style="1" customWidth="1"/>
    <col min="4615" max="4615" width="4.140625" style="1" customWidth="1"/>
    <col min="4616" max="4616" width="4.42578125" style="1" customWidth="1"/>
    <col min="4617" max="4617" width="11.5703125" style="1" customWidth="1"/>
    <col min="4618" max="4618" width="11.7109375" style="1" customWidth="1"/>
    <col min="4619" max="4619" width="6.28515625" style="1" customWidth="1"/>
    <col min="4620" max="4620" width="3" style="1" customWidth="1"/>
    <col min="4621" max="4621" width="4.5703125" style="1" customWidth="1"/>
    <col min="4622" max="4622" width="11.140625" style="1" customWidth="1"/>
    <col min="4623" max="4623" width="2.5703125" style="1" customWidth="1"/>
    <col min="4624" max="4624" width="14.28515625" style="1" customWidth="1"/>
    <col min="4625" max="4625" width="12.28515625" style="1" customWidth="1"/>
    <col min="4626" max="4626" width="11" style="1" customWidth="1"/>
    <col min="4627" max="4628" width="1.5703125" style="1" customWidth="1"/>
    <col min="4629" max="4629" width="27.7109375" style="1" customWidth="1"/>
    <col min="4630" max="4631" width="13.7109375" style="1" customWidth="1"/>
    <col min="4632" max="4632" width="13.7109375" style="1" bestFit="1" customWidth="1"/>
    <col min="4633" max="4633" width="1.85546875" style="1" customWidth="1"/>
    <col min="4634" max="4634" width="3.42578125" style="1" customWidth="1"/>
    <col min="4635" max="4865" width="11.42578125" style="1"/>
    <col min="4866" max="4866" width="1.7109375" style="1" customWidth="1"/>
    <col min="4867" max="4867" width="1.42578125" style="1" customWidth="1"/>
    <col min="4868" max="4868" width="12.28515625" style="1" customWidth="1"/>
    <col min="4869" max="4869" width="8" style="1" customWidth="1"/>
    <col min="4870" max="4870" width="2.5703125" style="1" customWidth="1"/>
    <col min="4871" max="4871" width="4.140625" style="1" customWidth="1"/>
    <col min="4872" max="4872" width="4.42578125" style="1" customWidth="1"/>
    <col min="4873" max="4873" width="11.5703125" style="1" customWidth="1"/>
    <col min="4874" max="4874" width="11.7109375" style="1" customWidth="1"/>
    <col min="4875" max="4875" width="6.28515625" style="1" customWidth="1"/>
    <col min="4876" max="4876" width="3" style="1" customWidth="1"/>
    <col min="4877" max="4877" width="4.5703125" style="1" customWidth="1"/>
    <col min="4878" max="4878" width="11.140625" style="1" customWidth="1"/>
    <col min="4879" max="4879" width="2.5703125" style="1" customWidth="1"/>
    <col min="4880" max="4880" width="14.28515625" style="1" customWidth="1"/>
    <col min="4881" max="4881" width="12.28515625" style="1" customWidth="1"/>
    <col min="4882" max="4882" width="11" style="1" customWidth="1"/>
    <col min="4883" max="4884" width="1.5703125" style="1" customWidth="1"/>
    <col min="4885" max="4885" width="27.7109375" style="1" customWidth="1"/>
    <col min="4886" max="4887" width="13.7109375" style="1" customWidth="1"/>
    <col min="4888" max="4888" width="13.7109375" style="1" bestFit="1" customWidth="1"/>
    <col min="4889" max="4889" width="1.85546875" style="1" customWidth="1"/>
    <col min="4890" max="4890" width="3.42578125" style="1" customWidth="1"/>
    <col min="4891" max="5121" width="11.42578125" style="1"/>
    <col min="5122" max="5122" width="1.7109375" style="1" customWidth="1"/>
    <col min="5123" max="5123" width="1.42578125" style="1" customWidth="1"/>
    <col min="5124" max="5124" width="12.28515625" style="1" customWidth="1"/>
    <col min="5125" max="5125" width="8" style="1" customWidth="1"/>
    <col min="5126" max="5126" width="2.5703125" style="1" customWidth="1"/>
    <col min="5127" max="5127" width="4.140625" style="1" customWidth="1"/>
    <col min="5128" max="5128" width="4.42578125" style="1" customWidth="1"/>
    <col min="5129" max="5129" width="11.5703125" style="1" customWidth="1"/>
    <col min="5130" max="5130" width="11.7109375" style="1" customWidth="1"/>
    <col min="5131" max="5131" width="6.28515625" style="1" customWidth="1"/>
    <col min="5132" max="5132" width="3" style="1" customWidth="1"/>
    <col min="5133" max="5133" width="4.5703125" style="1" customWidth="1"/>
    <col min="5134" max="5134" width="11.140625" style="1" customWidth="1"/>
    <col min="5135" max="5135" width="2.5703125" style="1" customWidth="1"/>
    <col min="5136" max="5136" width="14.28515625" style="1" customWidth="1"/>
    <col min="5137" max="5137" width="12.28515625" style="1" customWidth="1"/>
    <col min="5138" max="5138" width="11" style="1" customWidth="1"/>
    <col min="5139" max="5140" width="1.5703125" style="1" customWidth="1"/>
    <col min="5141" max="5141" width="27.7109375" style="1" customWidth="1"/>
    <col min="5142" max="5143" width="13.7109375" style="1" customWidth="1"/>
    <col min="5144" max="5144" width="13.7109375" style="1" bestFit="1" customWidth="1"/>
    <col min="5145" max="5145" width="1.85546875" style="1" customWidth="1"/>
    <col min="5146" max="5146" width="3.42578125" style="1" customWidth="1"/>
    <col min="5147" max="5377" width="11.42578125" style="1"/>
    <col min="5378" max="5378" width="1.7109375" style="1" customWidth="1"/>
    <col min="5379" max="5379" width="1.42578125" style="1" customWidth="1"/>
    <col min="5380" max="5380" width="12.28515625" style="1" customWidth="1"/>
    <col min="5381" max="5381" width="8" style="1" customWidth="1"/>
    <col min="5382" max="5382" width="2.5703125" style="1" customWidth="1"/>
    <col min="5383" max="5383" width="4.140625" style="1" customWidth="1"/>
    <col min="5384" max="5384" width="4.42578125" style="1" customWidth="1"/>
    <col min="5385" max="5385" width="11.5703125" style="1" customWidth="1"/>
    <col min="5386" max="5386" width="11.7109375" style="1" customWidth="1"/>
    <col min="5387" max="5387" width="6.28515625" style="1" customWidth="1"/>
    <col min="5388" max="5388" width="3" style="1" customWidth="1"/>
    <col min="5389" max="5389" width="4.5703125" style="1" customWidth="1"/>
    <col min="5390" max="5390" width="11.140625" style="1" customWidth="1"/>
    <col min="5391" max="5391" width="2.5703125" style="1" customWidth="1"/>
    <col min="5392" max="5392" width="14.28515625" style="1" customWidth="1"/>
    <col min="5393" max="5393" width="12.28515625" style="1" customWidth="1"/>
    <col min="5394" max="5394" width="11" style="1" customWidth="1"/>
    <col min="5395" max="5396" width="1.5703125" style="1" customWidth="1"/>
    <col min="5397" max="5397" width="27.7109375" style="1" customWidth="1"/>
    <col min="5398" max="5399" width="13.7109375" style="1" customWidth="1"/>
    <col min="5400" max="5400" width="13.7109375" style="1" bestFit="1" customWidth="1"/>
    <col min="5401" max="5401" width="1.85546875" style="1" customWidth="1"/>
    <col min="5402" max="5402" width="3.42578125" style="1" customWidth="1"/>
    <col min="5403" max="5633" width="11.42578125" style="1"/>
    <col min="5634" max="5634" width="1.7109375" style="1" customWidth="1"/>
    <col min="5635" max="5635" width="1.42578125" style="1" customWidth="1"/>
    <col min="5636" max="5636" width="12.28515625" style="1" customWidth="1"/>
    <col min="5637" max="5637" width="8" style="1" customWidth="1"/>
    <col min="5638" max="5638" width="2.5703125" style="1" customWidth="1"/>
    <col min="5639" max="5639" width="4.140625" style="1" customWidth="1"/>
    <col min="5640" max="5640" width="4.42578125" style="1" customWidth="1"/>
    <col min="5641" max="5641" width="11.5703125" style="1" customWidth="1"/>
    <col min="5642" max="5642" width="11.7109375" style="1" customWidth="1"/>
    <col min="5643" max="5643" width="6.28515625" style="1" customWidth="1"/>
    <col min="5644" max="5644" width="3" style="1" customWidth="1"/>
    <col min="5645" max="5645" width="4.5703125" style="1" customWidth="1"/>
    <col min="5646" max="5646" width="11.140625" style="1" customWidth="1"/>
    <col min="5647" max="5647" width="2.5703125" style="1" customWidth="1"/>
    <col min="5648" max="5648" width="14.28515625" style="1" customWidth="1"/>
    <col min="5649" max="5649" width="12.28515625" style="1" customWidth="1"/>
    <col min="5650" max="5650" width="11" style="1" customWidth="1"/>
    <col min="5651" max="5652" width="1.5703125" style="1" customWidth="1"/>
    <col min="5653" max="5653" width="27.7109375" style="1" customWidth="1"/>
    <col min="5654" max="5655" width="13.7109375" style="1" customWidth="1"/>
    <col min="5656" max="5656" width="13.7109375" style="1" bestFit="1" customWidth="1"/>
    <col min="5657" max="5657" width="1.85546875" style="1" customWidth="1"/>
    <col min="5658" max="5658" width="3.42578125" style="1" customWidth="1"/>
    <col min="5659" max="5889" width="11.42578125" style="1"/>
    <col min="5890" max="5890" width="1.7109375" style="1" customWidth="1"/>
    <col min="5891" max="5891" width="1.42578125" style="1" customWidth="1"/>
    <col min="5892" max="5892" width="12.28515625" style="1" customWidth="1"/>
    <col min="5893" max="5893" width="8" style="1" customWidth="1"/>
    <col min="5894" max="5894" width="2.5703125" style="1" customWidth="1"/>
    <col min="5895" max="5895" width="4.140625" style="1" customWidth="1"/>
    <col min="5896" max="5896" width="4.42578125" style="1" customWidth="1"/>
    <col min="5897" max="5897" width="11.5703125" style="1" customWidth="1"/>
    <col min="5898" max="5898" width="11.7109375" style="1" customWidth="1"/>
    <col min="5899" max="5899" width="6.28515625" style="1" customWidth="1"/>
    <col min="5900" max="5900" width="3" style="1" customWidth="1"/>
    <col min="5901" max="5901" width="4.5703125" style="1" customWidth="1"/>
    <col min="5902" max="5902" width="11.140625" style="1" customWidth="1"/>
    <col min="5903" max="5903" width="2.5703125" style="1" customWidth="1"/>
    <col min="5904" max="5904" width="14.28515625" style="1" customWidth="1"/>
    <col min="5905" max="5905" width="12.28515625" style="1" customWidth="1"/>
    <col min="5906" max="5906" width="11" style="1" customWidth="1"/>
    <col min="5907" max="5908" width="1.5703125" style="1" customWidth="1"/>
    <col min="5909" max="5909" width="27.7109375" style="1" customWidth="1"/>
    <col min="5910" max="5911" width="13.7109375" style="1" customWidth="1"/>
    <col min="5912" max="5912" width="13.7109375" style="1" bestFit="1" customWidth="1"/>
    <col min="5913" max="5913" width="1.85546875" style="1" customWidth="1"/>
    <col min="5914" max="5914" width="3.42578125" style="1" customWidth="1"/>
    <col min="5915" max="6145" width="11.42578125" style="1"/>
    <col min="6146" max="6146" width="1.7109375" style="1" customWidth="1"/>
    <col min="6147" max="6147" width="1.42578125" style="1" customWidth="1"/>
    <col min="6148" max="6148" width="12.28515625" style="1" customWidth="1"/>
    <col min="6149" max="6149" width="8" style="1" customWidth="1"/>
    <col min="6150" max="6150" width="2.5703125" style="1" customWidth="1"/>
    <col min="6151" max="6151" width="4.140625" style="1" customWidth="1"/>
    <col min="6152" max="6152" width="4.42578125" style="1" customWidth="1"/>
    <col min="6153" max="6153" width="11.5703125" style="1" customWidth="1"/>
    <col min="6154" max="6154" width="11.7109375" style="1" customWidth="1"/>
    <col min="6155" max="6155" width="6.28515625" style="1" customWidth="1"/>
    <col min="6156" max="6156" width="3" style="1" customWidth="1"/>
    <col min="6157" max="6157" width="4.5703125" style="1" customWidth="1"/>
    <col min="6158" max="6158" width="11.140625" style="1" customWidth="1"/>
    <col min="6159" max="6159" width="2.5703125" style="1" customWidth="1"/>
    <col min="6160" max="6160" width="14.28515625" style="1" customWidth="1"/>
    <col min="6161" max="6161" width="12.28515625" style="1" customWidth="1"/>
    <col min="6162" max="6162" width="11" style="1" customWidth="1"/>
    <col min="6163" max="6164" width="1.5703125" style="1" customWidth="1"/>
    <col min="6165" max="6165" width="27.7109375" style="1" customWidth="1"/>
    <col min="6166" max="6167" width="13.7109375" style="1" customWidth="1"/>
    <col min="6168" max="6168" width="13.7109375" style="1" bestFit="1" customWidth="1"/>
    <col min="6169" max="6169" width="1.85546875" style="1" customWidth="1"/>
    <col min="6170" max="6170" width="3.42578125" style="1" customWidth="1"/>
    <col min="6171" max="6401" width="11.42578125" style="1"/>
    <col min="6402" max="6402" width="1.7109375" style="1" customWidth="1"/>
    <col min="6403" max="6403" width="1.42578125" style="1" customWidth="1"/>
    <col min="6404" max="6404" width="12.28515625" style="1" customWidth="1"/>
    <col min="6405" max="6405" width="8" style="1" customWidth="1"/>
    <col min="6406" max="6406" width="2.5703125" style="1" customWidth="1"/>
    <col min="6407" max="6407" width="4.140625" style="1" customWidth="1"/>
    <col min="6408" max="6408" width="4.42578125" style="1" customWidth="1"/>
    <col min="6409" max="6409" width="11.5703125" style="1" customWidth="1"/>
    <col min="6410" max="6410" width="11.7109375" style="1" customWidth="1"/>
    <col min="6411" max="6411" width="6.28515625" style="1" customWidth="1"/>
    <col min="6412" max="6412" width="3" style="1" customWidth="1"/>
    <col min="6413" max="6413" width="4.5703125" style="1" customWidth="1"/>
    <col min="6414" max="6414" width="11.140625" style="1" customWidth="1"/>
    <col min="6415" max="6415" width="2.5703125" style="1" customWidth="1"/>
    <col min="6416" max="6416" width="14.28515625" style="1" customWidth="1"/>
    <col min="6417" max="6417" width="12.28515625" style="1" customWidth="1"/>
    <col min="6418" max="6418" width="11" style="1" customWidth="1"/>
    <col min="6419" max="6420" width="1.5703125" style="1" customWidth="1"/>
    <col min="6421" max="6421" width="27.7109375" style="1" customWidth="1"/>
    <col min="6422" max="6423" width="13.7109375" style="1" customWidth="1"/>
    <col min="6424" max="6424" width="13.7109375" style="1" bestFit="1" customWidth="1"/>
    <col min="6425" max="6425" width="1.85546875" style="1" customWidth="1"/>
    <col min="6426" max="6426" width="3.42578125" style="1" customWidth="1"/>
    <col min="6427" max="6657" width="11.42578125" style="1"/>
    <col min="6658" max="6658" width="1.7109375" style="1" customWidth="1"/>
    <col min="6659" max="6659" width="1.42578125" style="1" customWidth="1"/>
    <col min="6660" max="6660" width="12.28515625" style="1" customWidth="1"/>
    <col min="6661" max="6661" width="8" style="1" customWidth="1"/>
    <col min="6662" max="6662" width="2.5703125" style="1" customWidth="1"/>
    <col min="6663" max="6663" width="4.140625" style="1" customWidth="1"/>
    <col min="6664" max="6664" width="4.42578125" style="1" customWidth="1"/>
    <col min="6665" max="6665" width="11.5703125" style="1" customWidth="1"/>
    <col min="6666" max="6666" width="11.7109375" style="1" customWidth="1"/>
    <col min="6667" max="6667" width="6.28515625" style="1" customWidth="1"/>
    <col min="6668" max="6668" width="3" style="1" customWidth="1"/>
    <col min="6669" max="6669" width="4.5703125" style="1" customWidth="1"/>
    <col min="6670" max="6670" width="11.140625" style="1" customWidth="1"/>
    <col min="6671" max="6671" width="2.5703125" style="1" customWidth="1"/>
    <col min="6672" max="6672" width="14.28515625" style="1" customWidth="1"/>
    <col min="6673" max="6673" width="12.28515625" style="1" customWidth="1"/>
    <col min="6674" max="6674" width="11" style="1" customWidth="1"/>
    <col min="6675" max="6676" width="1.5703125" style="1" customWidth="1"/>
    <col min="6677" max="6677" width="27.7109375" style="1" customWidth="1"/>
    <col min="6678" max="6679" width="13.7109375" style="1" customWidth="1"/>
    <col min="6680" max="6680" width="13.7109375" style="1" bestFit="1" customWidth="1"/>
    <col min="6681" max="6681" width="1.85546875" style="1" customWidth="1"/>
    <col min="6682" max="6682" width="3.42578125" style="1" customWidth="1"/>
    <col min="6683" max="6913" width="11.42578125" style="1"/>
    <col min="6914" max="6914" width="1.7109375" style="1" customWidth="1"/>
    <col min="6915" max="6915" width="1.42578125" style="1" customWidth="1"/>
    <col min="6916" max="6916" width="12.28515625" style="1" customWidth="1"/>
    <col min="6917" max="6917" width="8" style="1" customWidth="1"/>
    <col min="6918" max="6918" width="2.5703125" style="1" customWidth="1"/>
    <col min="6919" max="6919" width="4.140625" style="1" customWidth="1"/>
    <col min="6920" max="6920" width="4.42578125" style="1" customWidth="1"/>
    <col min="6921" max="6921" width="11.5703125" style="1" customWidth="1"/>
    <col min="6922" max="6922" width="11.7109375" style="1" customWidth="1"/>
    <col min="6923" max="6923" width="6.28515625" style="1" customWidth="1"/>
    <col min="6924" max="6924" width="3" style="1" customWidth="1"/>
    <col min="6925" max="6925" width="4.5703125" style="1" customWidth="1"/>
    <col min="6926" max="6926" width="11.140625" style="1" customWidth="1"/>
    <col min="6927" max="6927" width="2.5703125" style="1" customWidth="1"/>
    <col min="6928" max="6928" width="14.28515625" style="1" customWidth="1"/>
    <col min="6929" max="6929" width="12.28515625" style="1" customWidth="1"/>
    <col min="6930" max="6930" width="11" style="1" customWidth="1"/>
    <col min="6931" max="6932" width="1.5703125" style="1" customWidth="1"/>
    <col min="6933" max="6933" width="27.7109375" style="1" customWidth="1"/>
    <col min="6934" max="6935" width="13.7109375" style="1" customWidth="1"/>
    <col min="6936" max="6936" width="13.7109375" style="1" bestFit="1" customWidth="1"/>
    <col min="6937" max="6937" width="1.85546875" style="1" customWidth="1"/>
    <col min="6938" max="6938" width="3.42578125" style="1" customWidth="1"/>
    <col min="6939" max="7169" width="11.42578125" style="1"/>
    <col min="7170" max="7170" width="1.7109375" style="1" customWidth="1"/>
    <col min="7171" max="7171" width="1.42578125" style="1" customWidth="1"/>
    <col min="7172" max="7172" width="12.28515625" style="1" customWidth="1"/>
    <col min="7173" max="7173" width="8" style="1" customWidth="1"/>
    <col min="7174" max="7174" width="2.5703125" style="1" customWidth="1"/>
    <col min="7175" max="7175" width="4.140625" style="1" customWidth="1"/>
    <col min="7176" max="7176" width="4.42578125" style="1" customWidth="1"/>
    <col min="7177" max="7177" width="11.5703125" style="1" customWidth="1"/>
    <col min="7178" max="7178" width="11.7109375" style="1" customWidth="1"/>
    <col min="7179" max="7179" width="6.28515625" style="1" customWidth="1"/>
    <col min="7180" max="7180" width="3" style="1" customWidth="1"/>
    <col min="7181" max="7181" width="4.5703125" style="1" customWidth="1"/>
    <col min="7182" max="7182" width="11.140625" style="1" customWidth="1"/>
    <col min="7183" max="7183" width="2.5703125" style="1" customWidth="1"/>
    <col min="7184" max="7184" width="14.28515625" style="1" customWidth="1"/>
    <col min="7185" max="7185" width="12.28515625" style="1" customWidth="1"/>
    <col min="7186" max="7186" width="11" style="1" customWidth="1"/>
    <col min="7187" max="7188" width="1.5703125" style="1" customWidth="1"/>
    <col min="7189" max="7189" width="27.7109375" style="1" customWidth="1"/>
    <col min="7190" max="7191" width="13.7109375" style="1" customWidth="1"/>
    <col min="7192" max="7192" width="13.7109375" style="1" bestFit="1" customWidth="1"/>
    <col min="7193" max="7193" width="1.85546875" style="1" customWidth="1"/>
    <col min="7194" max="7194" width="3.42578125" style="1" customWidth="1"/>
    <col min="7195" max="7425" width="11.42578125" style="1"/>
    <col min="7426" max="7426" width="1.7109375" style="1" customWidth="1"/>
    <col min="7427" max="7427" width="1.42578125" style="1" customWidth="1"/>
    <col min="7428" max="7428" width="12.28515625" style="1" customWidth="1"/>
    <col min="7429" max="7429" width="8" style="1" customWidth="1"/>
    <col min="7430" max="7430" width="2.5703125" style="1" customWidth="1"/>
    <col min="7431" max="7431" width="4.140625" style="1" customWidth="1"/>
    <col min="7432" max="7432" width="4.42578125" style="1" customWidth="1"/>
    <col min="7433" max="7433" width="11.5703125" style="1" customWidth="1"/>
    <col min="7434" max="7434" width="11.7109375" style="1" customWidth="1"/>
    <col min="7435" max="7435" width="6.28515625" style="1" customWidth="1"/>
    <col min="7436" max="7436" width="3" style="1" customWidth="1"/>
    <col min="7437" max="7437" width="4.5703125" style="1" customWidth="1"/>
    <col min="7438" max="7438" width="11.140625" style="1" customWidth="1"/>
    <col min="7439" max="7439" width="2.5703125" style="1" customWidth="1"/>
    <col min="7440" max="7440" width="14.28515625" style="1" customWidth="1"/>
    <col min="7441" max="7441" width="12.28515625" style="1" customWidth="1"/>
    <col min="7442" max="7442" width="11" style="1" customWidth="1"/>
    <col min="7443" max="7444" width="1.5703125" style="1" customWidth="1"/>
    <col min="7445" max="7445" width="27.7109375" style="1" customWidth="1"/>
    <col min="7446" max="7447" width="13.7109375" style="1" customWidth="1"/>
    <col min="7448" max="7448" width="13.7109375" style="1" bestFit="1" customWidth="1"/>
    <col min="7449" max="7449" width="1.85546875" style="1" customWidth="1"/>
    <col min="7450" max="7450" width="3.42578125" style="1" customWidth="1"/>
    <col min="7451" max="7681" width="11.42578125" style="1"/>
    <col min="7682" max="7682" width="1.7109375" style="1" customWidth="1"/>
    <col min="7683" max="7683" width="1.42578125" style="1" customWidth="1"/>
    <col min="7684" max="7684" width="12.28515625" style="1" customWidth="1"/>
    <col min="7685" max="7685" width="8" style="1" customWidth="1"/>
    <col min="7686" max="7686" width="2.5703125" style="1" customWidth="1"/>
    <col min="7687" max="7687" width="4.140625" style="1" customWidth="1"/>
    <col min="7688" max="7688" width="4.42578125" style="1" customWidth="1"/>
    <col min="7689" max="7689" width="11.5703125" style="1" customWidth="1"/>
    <col min="7690" max="7690" width="11.7109375" style="1" customWidth="1"/>
    <col min="7691" max="7691" width="6.28515625" style="1" customWidth="1"/>
    <col min="7692" max="7692" width="3" style="1" customWidth="1"/>
    <col min="7693" max="7693" width="4.5703125" style="1" customWidth="1"/>
    <col min="7694" max="7694" width="11.140625" style="1" customWidth="1"/>
    <col min="7695" max="7695" width="2.5703125" style="1" customWidth="1"/>
    <col min="7696" max="7696" width="14.28515625" style="1" customWidth="1"/>
    <col min="7697" max="7697" width="12.28515625" style="1" customWidth="1"/>
    <col min="7698" max="7698" width="11" style="1" customWidth="1"/>
    <col min="7699" max="7700" width="1.5703125" style="1" customWidth="1"/>
    <col min="7701" max="7701" width="27.7109375" style="1" customWidth="1"/>
    <col min="7702" max="7703" width="13.7109375" style="1" customWidth="1"/>
    <col min="7704" max="7704" width="13.7109375" style="1" bestFit="1" customWidth="1"/>
    <col min="7705" max="7705" width="1.85546875" style="1" customWidth="1"/>
    <col min="7706" max="7706" width="3.42578125" style="1" customWidth="1"/>
    <col min="7707" max="7937" width="11.42578125" style="1"/>
    <col min="7938" max="7938" width="1.7109375" style="1" customWidth="1"/>
    <col min="7939" max="7939" width="1.42578125" style="1" customWidth="1"/>
    <col min="7940" max="7940" width="12.28515625" style="1" customWidth="1"/>
    <col min="7941" max="7941" width="8" style="1" customWidth="1"/>
    <col min="7942" max="7942" width="2.5703125" style="1" customWidth="1"/>
    <col min="7943" max="7943" width="4.140625" style="1" customWidth="1"/>
    <col min="7944" max="7944" width="4.42578125" style="1" customWidth="1"/>
    <col min="7945" max="7945" width="11.5703125" style="1" customWidth="1"/>
    <col min="7946" max="7946" width="11.7109375" style="1" customWidth="1"/>
    <col min="7947" max="7947" width="6.28515625" style="1" customWidth="1"/>
    <col min="7948" max="7948" width="3" style="1" customWidth="1"/>
    <col min="7949" max="7949" width="4.5703125" style="1" customWidth="1"/>
    <col min="7950" max="7950" width="11.140625" style="1" customWidth="1"/>
    <col min="7951" max="7951" width="2.5703125" style="1" customWidth="1"/>
    <col min="7952" max="7952" width="14.28515625" style="1" customWidth="1"/>
    <col min="7953" max="7953" width="12.28515625" style="1" customWidth="1"/>
    <col min="7954" max="7954" width="11" style="1" customWidth="1"/>
    <col min="7955" max="7956" width="1.5703125" style="1" customWidth="1"/>
    <col min="7957" max="7957" width="27.7109375" style="1" customWidth="1"/>
    <col min="7958" max="7959" width="13.7109375" style="1" customWidth="1"/>
    <col min="7960" max="7960" width="13.7109375" style="1" bestFit="1" customWidth="1"/>
    <col min="7961" max="7961" width="1.85546875" style="1" customWidth="1"/>
    <col min="7962" max="7962" width="3.42578125" style="1" customWidth="1"/>
    <col min="7963" max="8193" width="11.42578125" style="1"/>
    <col min="8194" max="8194" width="1.7109375" style="1" customWidth="1"/>
    <col min="8195" max="8195" width="1.42578125" style="1" customWidth="1"/>
    <col min="8196" max="8196" width="12.28515625" style="1" customWidth="1"/>
    <col min="8197" max="8197" width="8" style="1" customWidth="1"/>
    <col min="8198" max="8198" width="2.5703125" style="1" customWidth="1"/>
    <col min="8199" max="8199" width="4.140625" style="1" customWidth="1"/>
    <col min="8200" max="8200" width="4.42578125" style="1" customWidth="1"/>
    <col min="8201" max="8201" width="11.5703125" style="1" customWidth="1"/>
    <col min="8202" max="8202" width="11.7109375" style="1" customWidth="1"/>
    <col min="8203" max="8203" width="6.28515625" style="1" customWidth="1"/>
    <col min="8204" max="8204" width="3" style="1" customWidth="1"/>
    <col min="8205" max="8205" width="4.5703125" style="1" customWidth="1"/>
    <col min="8206" max="8206" width="11.140625" style="1" customWidth="1"/>
    <col min="8207" max="8207" width="2.5703125" style="1" customWidth="1"/>
    <col min="8208" max="8208" width="14.28515625" style="1" customWidth="1"/>
    <col min="8209" max="8209" width="12.28515625" style="1" customWidth="1"/>
    <col min="8210" max="8210" width="11" style="1" customWidth="1"/>
    <col min="8211" max="8212" width="1.5703125" style="1" customWidth="1"/>
    <col min="8213" max="8213" width="27.7109375" style="1" customWidth="1"/>
    <col min="8214" max="8215" width="13.7109375" style="1" customWidth="1"/>
    <col min="8216" max="8216" width="13.7109375" style="1" bestFit="1" customWidth="1"/>
    <col min="8217" max="8217" width="1.85546875" style="1" customWidth="1"/>
    <col min="8218" max="8218" width="3.42578125" style="1" customWidth="1"/>
    <col min="8219" max="8449" width="11.42578125" style="1"/>
    <col min="8450" max="8450" width="1.7109375" style="1" customWidth="1"/>
    <col min="8451" max="8451" width="1.42578125" style="1" customWidth="1"/>
    <col min="8452" max="8452" width="12.28515625" style="1" customWidth="1"/>
    <col min="8453" max="8453" width="8" style="1" customWidth="1"/>
    <col min="8454" max="8454" width="2.5703125" style="1" customWidth="1"/>
    <col min="8455" max="8455" width="4.140625" style="1" customWidth="1"/>
    <col min="8456" max="8456" width="4.42578125" style="1" customWidth="1"/>
    <col min="8457" max="8457" width="11.5703125" style="1" customWidth="1"/>
    <col min="8458" max="8458" width="11.7109375" style="1" customWidth="1"/>
    <col min="8459" max="8459" width="6.28515625" style="1" customWidth="1"/>
    <col min="8460" max="8460" width="3" style="1" customWidth="1"/>
    <col min="8461" max="8461" width="4.5703125" style="1" customWidth="1"/>
    <col min="8462" max="8462" width="11.140625" style="1" customWidth="1"/>
    <col min="8463" max="8463" width="2.5703125" style="1" customWidth="1"/>
    <col min="8464" max="8464" width="14.28515625" style="1" customWidth="1"/>
    <col min="8465" max="8465" width="12.28515625" style="1" customWidth="1"/>
    <col min="8466" max="8466" width="11" style="1" customWidth="1"/>
    <col min="8467" max="8468" width="1.5703125" style="1" customWidth="1"/>
    <col min="8469" max="8469" width="27.7109375" style="1" customWidth="1"/>
    <col min="8470" max="8471" width="13.7109375" style="1" customWidth="1"/>
    <col min="8472" max="8472" width="13.7109375" style="1" bestFit="1" customWidth="1"/>
    <col min="8473" max="8473" width="1.85546875" style="1" customWidth="1"/>
    <col min="8474" max="8474" width="3.42578125" style="1" customWidth="1"/>
    <col min="8475" max="8705" width="11.42578125" style="1"/>
    <col min="8706" max="8706" width="1.7109375" style="1" customWidth="1"/>
    <col min="8707" max="8707" width="1.42578125" style="1" customWidth="1"/>
    <col min="8708" max="8708" width="12.28515625" style="1" customWidth="1"/>
    <col min="8709" max="8709" width="8" style="1" customWidth="1"/>
    <col min="8710" max="8710" width="2.5703125" style="1" customWidth="1"/>
    <col min="8711" max="8711" width="4.140625" style="1" customWidth="1"/>
    <col min="8712" max="8712" width="4.42578125" style="1" customWidth="1"/>
    <col min="8713" max="8713" width="11.5703125" style="1" customWidth="1"/>
    <col min="8714" max="8714" width="11.7109375" style="1" customWidth="1"/>
    <col min="8715" max="8715" width="6.28515625" style="1" customWidth="1"/>
    <col min="8716" max="8716" width="3" style="1" customWidth="1"/>
    <col min="8717" max="8717" width="4.5703125" style="1" customWidth="1"/>
    <col min="8718" max="8718" width="11.140625" style="1" customWidth="1"/>
    <col min="8719" max="8719" width="2.5703125" style="1" customWidth="1"/>
    <col min="8720" max="8720" width="14.28515625" style="1" customWidth="1"/>
    <col min="8721" max="8721" width="12.28515625" style="1" customWidth="1"/>
    <col min="8722" max="8722" width="11" style="1" customWidth="1"/>
    <col min="8723" max="8724" width="1.5703125" style="1" customWidth="1"/>
    <col min="8725" max="8725" width="27.7109375" style="1" customWidth="1"/>
    <col min="8726" max="8727" width="13.7109375" style="1" customWidth="1"/>
    <col min="8728" max="8728" width="13.7109375" style="1" bestFit="1" customWidth="1"/>
    <col min="8729" max="8729" width="1.85546875" style="1" customWidth="1"/>
    <col min="8730" max="8730" width="3.42578125" style="1" customWidth="1"/>
    <col min="8731" max="8961" width="11.42578125" style="1"/>
    <col min="8962" max="8962" width="1.7109375" style="1" customWidth="1"/>
    <col min="8963" max="8963" width="1.42578125" style="1" customWidth="1"/>
    <col min="8964" max="8964" width="12.28515625" style="1" customWidth="1"/>
    <col min="8965" max="8965" width="8" style="1" customWidth="1"/>
    <col min="8966" max="8966" width="2.5703125" style="1" customWidth="1"/>
    <col min="8967" max="8967" width="4.140625" style="1" customWidth="1"/>
    <col min="8968" max="8968" width="4.42578125" style="1" customWidth="1"/>
    <col min="8969" max="8969" width="11.5703125" style="1" customWidth="1"/>
    <col min="8970" max="8970" width="11.7109375" style="1" customWidth="1"/>
    <col min="8971" max="8971" width="6.28515625" style="1" customWidth="1"/>
    <col min="8972" max="8972" width="3" style="1" customWidth="1"/>
    <col min="8973" max="8973" width="4.5703125" style="1" customWidth="1"/>
    <col min="8974" max="8974" width="11.140625" style="1" customWidth="1"/>
    <col min="8975" max="8975" width="2.5703125" style="1" customWidth="1"/>
    <col min="8976" max="8976" width="14.28515625" style="1" customWidth="1"/>
    <col min="8977" max="8977" width="12.28515625" style="1" customWidth="1"/>
    <col min="8978" max="8978" width="11" style="1" customWidth="1"/>
    <col min="8979" max="8980" width="1.5703125" style="1" customWidth="1"/>
    <col min="8981" max="8981" width="27.7109375" style="1" customWidth="1"/>
    <col min="8982" max="8983" width="13.7109375" style="1" customWidth="1"/>
    <col min="8984" max="8984" width="13.7109375" style="1" bestFit="1" customWidth="1"/>
    <col min="8985" max="8985" width="1.85546875" style="1" customWidth="1"/>
    <col min="8986" max="8986" width="3.42578125" style="1" customWidth="1"/>
    <col min="8987" max="9217" width="11.42578125" style="1"/>
    <col min="9218" max="9218" width="1.7109375" style="1" customWidth="1"/>
    <col min="9219" max="9219" width="1.42578125" style="1" customWidth="1"/>
    <col min="9220" max="9220" width="12.28515625" style="1" customWidth="1"/>
    <col min="9221" max="9221" width="8" style="1" customWidth="1"/>
    <col min="9222" max="9222" width="2.5703125" style="1" customWidth="1"/>
    <col min="9223" max="9223" width="4.140625" style="1" customWidth="1"/>
    <col min="9224" max="9224" width="4.42578125" style="1" customWidth="1"/>
    <col min="9225" max="9225" width="11.5703125" style="1" customWidth="1"/>
    <col min="9226" max="9226" width="11.7109375" style="1" customWidth="1"/>
    <col min="9227" max="9227" width="6.28515625" style="1" customWidth="1"/>
    <col min="9228" max="9228" width="3" style="1" customWidth="1"/>
    <col min="9229" max="9229" width="4.5703125" style="1" customWidth="1"/>
    <col min="9230" max="9230" width="11.140625" style="1" customWidth="1"/>
    <col min="9231" max="9231" width="2.5703125" style="1" customWidth="1"/>
    <col min="9232" max="9232" width="14.28515625" style="1" customWidth="1"/>
    <col min="9233" max="9233" width="12.28515625" style="1" customWidth="1"/>
    <col min="9234" max="9234" width="11" style="1" customWidth="1"/>
    <col min="9235" max="9236" width="1.5703125" style="1" customWidth="1"/>
    <col min="9237" max="9237" width="27.7109375" style="1" customWidth="1"/>
    <col min="9238" max="9239" width="13.7109375" style="1" customWidth="1"/>
    <col min="9240" max="9240" width="13.7109375" style="1" bestFit="1" customWidth="1"/>
    <col min="9241" max="9241" width="1.85546875" style="1" customWidth="1"/>
    <col min="9242" max="9242" width="3.42578125" style="1" customWidth="1"/>
    <col min="9243" max="9473" width="11.42578125" style="1"/>
    <col min="9474" max="9474" width="1.7109375" style="1" customWidth="1"/>
    <col min="9475" max="9475" width="1.42578125" style="1" customWidth="1"/>
    <col min="9476" max="9476" width="12.28515625" style="1" customWidth="1"/>
    <col min="9477" max="9477" width="8" style="1" customWidth="1"/>
    <col min="9478" max="9478" width="2.5703125" style="1" customWidth="1"/>
    <col min="9479" max="9479" width="4.140625" style="1" customWidth="1"/>
    <col min="9480" max="9480" width="4.42578125" style="1" customWidth="1"/>
    <col min="9481" max="9481" width="11.5703125" style="1" customWidth="1"/>
    <col min="9482" max="9482" width="11.7109375" style="1" customWidth="1"/>
    <col min="9483" max="9483" width="6.28515625" style="1" customWidth="1"/>
    <col min="9484" max="9484" width="3" style="1" customWidth="1"/>
    <col min="9485" max="9485" width="4.5703125" style="1" customWidth="1"/>
    <col min="9486" max="9486" width="11.140625" style="1" customWidth="1"/>
    <col min="9487" max="9487" width="2.5703125" style="1" customWidth="1"/>
    <col min="9488" max="9488" width="14.28515625" style="1" customWidth="1"/>
    <col min="9489" max="9489" width="12.28515625" style="1" customWidth="1"/>
    <col min="9490" max="9490" width="11" style="1" customWidth="1"/>
    <col min="9491" max="9492" width="1.5703125" style="1" customWidth="1"/>
    <col min="9493" max="9493" width="27.7109375" style="1" customWidth="1"/>
    <col min="9494" max="9495" width="13.7109375" style="1" customWidth="1"/>
    <col min="9496" max="9496" width="13.7109375" style="1" bestFit="1" customWidth="1"/>
    <col min="9497" max="9497" width="1.85546875" style="1" customWidth="1"/>
    <col min="9498" max="9498" width="3.42578125" style="1" customWidth="1"/>
    <col min="9499" max="9729" width="11.42578125" style="1"/>
    <col min="9730" max="9730" width="1.7109375" style="1" customWidth="1"/>
    <col min="9731" max="9731" width="1.42578125" style="1" customWidth="1"/>
    <col min="9732" max="9732" width="12.28515625" style="1" customWidth="1"/>
    <col min="9733" max="9733" width="8" style="1" customWidth="1"/>
    <col min="9734" max="9734" width="2.5703125" style="1" customWidth="1"/>
    <col min="9735" max="9735" width="4.140625" style="1" customWidth="1"/>
    <col min="9736" max="9736" width="4.42578125" style="1" customWidth="1"/>
    <col min="9737" max="9737" width="11.5703125" style="1" customWidth="1"/>
    <col min="9738" max="9738" width="11.7109375" style="1" customWidth="1"/>
    <col min="9739" max="9739" width="6.28515625" style="1" customWidth="1"/>
    <col min="9740" max="9740" width="3" style="1" customWidth="1"/>
    <col min="9741" max="9741" width="4.5703125" style="1" customWidth="1"/>
    <col min="9742" max="9742" width="11.140625" style="1" customWidth="1"/>
    <col min="9743" max="9743" width="2.5703125" style="1" customWidth="1"/>
    <col min="9744" max="9744" width="14.28515625" style="1" customWidth="1"/>
    <col min="9745" max="9745" width="12.28515625" style="1" customWidth="1"/>
    <col min="9746" max="9746" width="11" style="1" customWidth="1"/>
    <col min="9747" max="9748" width="1.5703125" style="1" customWidth="1"/>
    <col min="9749" max="9749" width="27.7109375" style="1" customWidth="1"/>
    <col min="9750" max="9751" width="13.7109375" style="1" customWidth="1"/>
    <col min="9752" max="9752" width="13.7109375" style="1" bestFit="1" customWidth="1"/>
    <col min="9753" max="9753" width="1.85546875" style="1" customWidth="1"/>
    <col min="9754" max="9754" width="3.42578125" style="1" customWidth="1"/>
    <col min="9755" max="9985" width="11.42578125" style="1"/>
    <col min="9986" max="9986" width="1.7109375" style="1" customWidth="1"/>
    <col min="9987" max="9987" width="1.42578125" style="1" customWidth="1"/>
    <col min="9988" max="9988" width="12.28515625" style="1" customWidth="1"/>
    <col min="9989" max="9989" width="8" style="1" customWidth="1"/>
    <col min="9990" max="9990" width="2.5703125" style="1" customWidth="1"/>
    <col min="9991" max="9991" width="4.140625" style="1" customWidth="1"/>
    <col min="9992" max="9992" width="4.42578125" style="1" customWidth="1"/>
    <col min="9993" max="9993" width="11.5703125" style="1" customWidth="1"/>
    <col min="9994" max="9994" width="11.7109375" style="1" customWidth="1"/>
    <col min="9995" max="9995" width="6.28515625" style="1" customWidth="1"/>
    <col min="9996" max="9996" width="3" style="1" customWidth="1"/>
    <col min="9997" max="9997" width="4.5703125" style="1" customWidth="1"/>
    <col min="9998" max="9998" width="11.140625" style="1" customWidth="1"/>
    <col min="9999" max="9999" width="2.5703125" style="1" customWidth="1"/>
    <col min="10000" max="10000" width="14.28515625" style="1" customWidth="1"/>
    <col min="10001" max="10001" width="12.28515625" style="1" customWidth="1"/>
    <col min="10002" max="10002" width="11" style="1" customWidth="1"/>
    <col min="10003" max="10004" width="1.5703125" style="1" customWidth="1"/>
    <col min="10005" max="10005" width="27.7109375" style="1" customWidth="1"/>
    <col min="10006" max="10007" width="13.7109375" style="1" customWidth="1"/>
    <col min="10008" max="10008" width="13.7109375" style="1" bestFit="1" customWidth="1"/>
    <col min="10009" max="10009" width="1.85546875" style="1" customWidth="1"/>
    <col min="10010" max="10010" width="3.42578125" style="1" customWidth="1"/>
    <col min="10011" max="10241" width="11.42578125" style="1"/>
    <col min="10242" max="10242" width="1.7109375" style="1" customWidth="1"/>
    <col min="10243" max="10243" width="1.42578125" style="1" customWidth="1"/>
    <col min="10244" max="10244" width="12.28515625" style="1" customWidth="1"/>
    <col min="10245" max="10245" width="8" style="1" customWidth="1"/>
    <col min="10246" max="10246" width="2.5703125" style="1" customWidth="1"/>
    <col min="10247" max="10247" width="4.140625" style="1" customWidth="1"/>
    <col min="10248" max="10248" width="4.42578125" style="1" customWidth="1"/>
    <col min="10249" max="10249" width="11.5703125" style="1" customWidth="1"/>
    <col min="10250" max="10250" width="11.7109375" style="1" customWidth="1"/>
    <col min="10251" max="10251" width="6.28515625" style="1" customWidth="1"/>
    <col min="10252" max="10252" width="3" style="1" customWidth="1"/>
    <col min="10253" max="10253" width="4.5703125" style="1" customWidth="1"/>
    <col min="10254" max="10254" width="11.140625" style="1" customWidth="1"/>
    <col min="10255" max="10255" width="2.5703125" style="1" customWidth="1"/>
    <col min="10256" max="10256" width="14.28515625" style="1" customWidth="1"/>
    <col min="10257" max="10257" width="12.28515625" style="1" customWidth="1"/>
    <col min="10258" max="10258" width="11" style="1" customWidth="1"/>
    <col min="10259" max="10260" width="1.5703125" style="1" customWidth="1"/>
    <col min="10261" max="10261" width="27.7109375" style="1" customWidth="1"/>
    <col min="10262" max="10263" width="13.7109375" style="1" customWidth="1"/>
    <col min="10264" max="10264" width="13.7109375" style="1" bestFit="1" customWidth="1"/>
    <col min="10265" max="10265" width="1.85546875" style="1" customWidth="1"/>
    <col min="10266" max="10266" width="3.42578125" style="1" customWidth="1"/>
    <col min="10267" max="10497" width="11.42578125" style="1"/>
    <col min="10498" max="10498" width="1.7109375" style="1" customWidth="1"/>
    <col min="10499" max="10499" width="1.42578125" style="1" customWidth="1"/>
    <col min="10500" max="10500" width="12.28515625" style="1" customWidth="1"/>
    <col min="10501" max="10501" width="8" style="1" customWidth="1"/>
    <col min="10502" max="10502" width="2.5703125" style="1" customWidth="1"/>
    <col min="10503" max="10503" width="4.140625" style="1" customWidth="1"/>
    <col min="10504" max="10504" width="4.42578125" style="1" customWidth="1"/>
    <col min="10505" max="10505" width="11.5703125" style="1" customWidth="1"/>
    <col min="10506" max="10506" width="11.7109375" style="1" customWidth="1"/>
    <col min="10507" max="10507" width="6.28515625" style="1" customWidth="1"/>
    <col min="10508" max="10508" width="3" style="1" customWidth="1"/>
    <col min="10509" max="10509" width="4.5703125" style="1" customWidth="1"/>
    <col min="10510" max="10510" width="11.140625" style="1" customWidth="1"/>
    <col min="10511" max="10511" width="2.5703125" style="1" customWidth="1"/>
    <col min="10512" max="10512" width="14.28515625" style="1" customWidth="1"/>
    <col min="10513" max="10513" width="12.28515625" style="1" customWidth="1"/>
    <col min="10514" max="10514" width="11" style="1" customWidth="1"/>
    <col min="10515" max="10516" width="1.5703125" style="1" customWidth="1"/>
    <col min="10517" max="10517" width="27.7109375" style="1" customWidth="1"/>
    <col min="10518" max="10519" width="13.7109375" style="1" customWidth="1"/>
    <col min="10520" max="10520" width="13.7109375" style="1" bestFit="1" customWidth="1"/>
    <col min="10521" max="10521" width="1.85546875" style="1" customWidth="1"/>
    <col min="10522" max="10522" width="3.42578125" style="1" customWidth="1"/>
    <col min="10523" max="10753" width="11.42578125" style="1"/>
    <col min="10754" max="10754" width="1.7109375" style="1" customWidth="1"/>
    <col min="10755" max="10755" width="1.42578125" style="1" customWidth="1"/>
    <col min="10756" max="10756" width="12.28515625" style="1" customWidth="1"/>
    <col min="10757" max="10757" width="8" style="1" customWidth="1"/>
    <col min="10758" max="10758" width="2.5703125" style="1" customWidth="1"/>
    <col min="10759" max="10759" width="4.140625" style="1" customWidth="1"/>
    <col min="10760" max="10760" width="4.42578125" style="1" customWidth="1"/>
    <col min="10761" max="10761" width="11.5703125" style="1" customWidth="1"/>
    <col min="10762" max="10762" width="11.7109375" style="1" customWidth="1"/>
    <col min="10763" max="10763" width="6.28515625" style="1" customWidth="1"/>
    <col min="10764" max="10764" width="3" style="1" customWidth="1"/>
    <col min="10765" max="10765" width="4.5703125" style="1" customWidth="1"/>
    <col min="10766" max="10766" width="11.140625" style="1" customWidth="1"/>
    <col min="10767" max="10767" width="2.5703125" style="1" customWidth="1"/>
    <col min="10768" max="10768" width="14.28515625" style="1" customWidth="1"/>
    <col min="10769" max="10769" width="12.28515625" style="1" customWidth="1"/>
    <col min="10770" max="10770" width="11" style="1" customWidth="1"/>
    <col min="10771" max="10772" width="1.5703125" style="1" customWidth="1"/>
    <col min="10773" max="10773" width="27.7109375" style="1" customWidth="1"/>
    <col min="10774" max="10775" width="13.7109375" style="1" customWidth="1"/>
    <col min="10776" max="10776" width="13.7109375" style="1" bestFit="1" customWidth="1"/>
    <col min="10777" max="10777" width="1.85546875" style="1" customWidth="1"/>
    <col min="10778" max="10778" width="3.42578125" style="1" customWidth="1"/>
    <col min="10779" max="11009" width="11.42578125" style="1"/>
    <col min="11010" max="11010" width="1.7109375" style="1" customWidth="1"/>
    <col min="11011" max="11011" width="1.42578125" style="1" customWidth="1"/>
    <col min="11012" max="11012" width="12.28515625" style="1" customWidth="1"/>
    <col min="11013" max="11013" width="8" style="1" customWidth="1"/>
    <col min="11014" max="11014" width="2.5703125" style="1" customWidth="1"/>
    <col min="11015" max="11015" width="4.140625" style="1" customWidth="1"/>
    <col min="11016" max="11016" width="4.42578125" style="1" customWidth="1"/>
    <col min="11017" max="11017" width="11.5703125" style="1" customWidth="1"/>
    <col min="11018" max="11018" width="11.7109375" style="1" customWidth="1"/>
    <col min="11019" max="11019" width="6.28515625" style="1" customWidth="1"/>
    <col min="11020" max="11020" width="3" style="1" customWidth="1"/>
    <col min="11021" max="11021" width="4.5703125" style="1" customWidth="1"/>
    <col min="11022" max="11022" width="11.140625" style="1" customWidth="1"/>
    <col min="11023" max="11023" width="2.5703125" style="1" customWidth="1"/>
    <col min="11024" max="11024" width="14.28515625" style="1" customWidth="1"/>
    <col min="11025" max="11025" width="12.28515625" style="1" customWidth="1"/>
    <col min="11026" max="11026" width="11" style="1" customWidth="1"/>
    <col min="11027" max="11028" width="1.5703125" style="1" customWidth="1"/>
    <col min="11029" max="11029" width="27.7109375" style="1" customWidth="1"/>
    <col min="11030" max="11031" width="13.7109375" style="1" customWidth="1"/>
    <col min="11032" max="11032" width="13.7109375" style="1" bestFit="1" customWidth="1"/>
    <col min="11033" max="11033" width="1.85546875" style="1" customWidth="1"/>
    <col min="11034" max="11034" width="3.42578125" style="1" customWidth="1"/>
    <col min="11035" max="11265" width="11.42578125" style="1"/>
    <col min="11266" max="11266" width="1.7109375" style="1" customWidth="1"/>
    <col min="11267" max="11267" width="1.42578125" style="1" customWidth="1"/>
    <col min="11268" max="11268" width="12.28515625" style="1" customWidth="1"/>
    <col min="11269" max="11269" width="8" style="1" customWidth="1"/>
    <col min="11270" max="11270" width="2.5703125" style="1" customWidth="1"/>
    <col min="11271" max="11271" width="4.140625" style="1" customWidth="1"/>
    <col min="11272" max="11272" width="4.42578125" style="1" customWidth="1"/>
    <col min="11273" max="11273" width="11.5703125" style="1" customWidth="1"/>
    <col min="11274" max="11274" width="11.7109375" style="1" customWidth="1"/>
    <col min="11275" max="11275" width="6.28515625" style="1" customWidth="1"/>
    <col min="11276" max="11276" width="3" style="1" customWidth="1"/>
    <col min="11277" max="11277" width="4.5703125" style="1" customWidth="1"/>
    <col min="11278" max="11278" width="11.140625" style="1" customWidth="1"/>
    <col min="11279" max="11279" width="2.5703125" style="1" customWidth="1"/>
    <col min="11280" max="11280" width="14.28515625" style="1" customWidth="1"/>
    <col min="11281" max="11281" width="12.28515625" style="1" customWidth="1"/>
    <col min="11282" max="11282" width="11" style="1" customWidth="1"/>
    <col min="11283" max="11284" width="1.5703125" style="1" customWidth="1"/>
    <col min="11285" max="11285" width="27.7109375" style="1" customWidth="1"/>
    <col min="11286" max="11287" width="13.7109375" style="1" customWidth="1"/>
    <col min="11288" max="11288" width="13.7109375" style="1" bestFit="1" customWidth="1"/>
    <col min="11289" max="11289" width="1.85546875" style="1" customWidth="1"/>
    <col min="11290" max="11290" width="3.42578125" style="1" customWidth="1"/>
    <col min="11291" max="11521" width="11.42578125" style="1"/>
    <col min="11522" max="11522" width="1.7109375" style="1" customWidth="1"/>
    <col min="11523" max="11523" width="1.42578125" style="1" customWidth="1"/>
    <col min="11524" max="11524" width="12.28515625" style="1" customWidth="1"/>
    <col min="11525" max="11525" width="8" style="1" customWidth="1"/>
    <col min="11526" max="11526" width="2.5703125" style="1" customWidth="1"/>
    <col min="11527" max="11527" width="4.140625" style="1" customWidth="1"/>
    <col min="11528" max="11528" width="4.42578125" style="1" customWidth="1"/>
    <col min="11529" max="11529" width="11.5703125" style="1" customWidth="1"/>
    <col min="11530" max="11530" width="11.7109375" style="1" customWidth="1"/>
    <col min="11531" max="11531" width="6.28515625" style="1" customWidth="1"/>
    <col min="11532" max="11532" width="3" style="1" customWidth="1"/>
    <col min="11533" max="11533" width="4.5703125" style="1" customWidth="1"/>
    <col min="11534" max="11534" width="11.140625" style="1" customWidth="1"/>
    <col min="11535" max="11535" width="2.5703125" style="1" customWidth="1"/>
    <col min="11536" max="11536" width="14.28515625" style="1" customWidth="1"/>
    <col min="11537" max="11537" width="12.28515625" style="1" customWidth="1"/>
    <col min="11538" max="11538" width="11" style="1" customWidth="1"/>
    <col min="11539" max="11540" width="1.5703125" style="1" customWidth="1"/>
    <col min="11541" max="11541" width="27.7109375" style="1" customWidth="1"/>
    <col min="11542" max="11543" width="13.7109375" style="1" customWidth="1"/>
    <col min="11544" max="11544" width="13.7109375" style="1" bestFit="1" customWidth="1"/>
    <col min="11545" max="11545" width="1.85546875" style="1" customWidth="1"/>
    <col min="11546" max="11546" width="3.42578125" style="1" customWidth="1"/>
    <col min="11547" max="11777" width="11.42578125" style="1"/>
    <col min="11778" max="11778" width="1.7109375" style="1" customWidth="1"/>
    <col min="11779" max="11779" width="1.42578125" style="1" customWidth="1"/>
    <col min="11780" max="11780" width="12.28515625" style="1" customWidth="1"/>
    <col min="11781" max="11781" width="8" style="1" customWidth="1"/>
    <col min="11782" max="11782" width="2.5703125" style="1" customWidth="1"/>
    <col min="11783" max="11783" width="4.140625" style="1" customWidth="1"/>
    <col min="11784" max="11784" width="4.42578125" style="1" customWidth="1"/>
    <col min="11785" max="11785" width="11.5703125" style="1" customWidth="1"/>
    <col min="11786" max="11786" width="11.7109375" style="1" customWidth="1"/>
    <col min="11787" max="11787" width="6.28515625" style="1" customWidth="1"/>
    <col min="11788" max="11788" width="3" style="1" customWidth="1"/>
    <col min="11789" max="11789" width="4.5703125" style="1" customWidth="1"/>
    <col min="11790" max="11790" width="11.140625" style="1" customWidth="1"/>
    <col min="11791" max="11791" width="2.5703125" style="1" customWidth="1"/>
    <col min="11792" max="11792" width="14.28515625" style="1" customWidth="1"/>
    <col min="11793" max="11793" width="12.28515625" style="1" customWidth="1"/>
    <col min="11794" max="11794" width="11" style="1" customWidth="1"/>
    <col min="11795" max="11796" width="1.5703125" style="1" customWidth="1"/>
    <col min="11797" max="11797" width="27.7109375" style="1" customWidth="1"/>
    <col min="11798" max="11799" width="13.7109375" style="1" customWidth="1"/>
    <col min="11800" max="11800" width="13.7109375" style="1" bestFit="1" customWidth="1"/>
    <col min="11801" max="11801" width="1.85546875" style="1" customWidth="1"/>
    <col min="11802" max="11802" width="3.42578125" style="1" customWidth="1"/>
    <col min="11803" max="12033" width="11.42578125" style="1"/>
    <col min="12034" max="12034" width="1.7109375" style="1" customWidth="1"/>
    <col min="12035" max="12035" width="1.42578125" style="1" customWidth="1"/>
    <col min="12036" max="12036" width="12.28515625" style="1" customWidth="1"/>
    <col min="12037" max="12037" width="8" style="1" customWidth="1"/>
    <col min="12038" max="12038" width="2.5703125" style="1" customWidth="1"/>
    <col min="12039" max="12039" width="4.140625" style="1" customWidth="1"/>
    <col min="12040" max="12040" width="4.42578125" style="1" customWidth="1"/>
    <col min="12041" max="12041" width="11.5703125" style="1" customWidth="1"/>
    <col min="12042" max="12042" width="11.7109375" style="1" customWidth="1"/>
    <col min="12043" max="12043" width="6.28515625" style="1" customWidth="1"/>
    <col min="12044" max="12044" width="3" style="1" customWidth="1"/>
    <col min="12045" max="12045" width="4.5703125" style="1" customWidth="1"/>
    <col min="12046" max="12046" width="11.140625" style="1" customWidth="1"/>
    <col min="12047" max="12047" width="2.5703125" style="1" customWidth="1"/>
    <col min="12048" max="12048" width="14.28515625" style="1" customWidth="1"/>
    <col min="12049" max="12049" width="12.28515625" style="1" customWidth="1"/>
    <col min="12050" max="12050" width="11" style="1" customWidth="1"/>
    <col min="12051" max="12052" width="1.5703125" style="1" customWidth="1"/>
    <col min="12053" max="12053" width="27.7109375" style="1" customWidth="1"/>
    <col min="12054" max="12055" width="13.7109375" style="1" customWidth="1"/>
    <col min="12056" max="12056" width="13.7109375" style="1" bestFit="1" customWidth="1"/>
    <col min="12057" max="12057" width="1.85546875" style="1" customWidth="1"/>
    <col min="12058" max="12058" width="3.42578125" style="1" customWidth="1"/>
    <col min="12059" max="12289" width="11.42578125" style="1"/>
    <col min="12290" max="12290" width="1.7109375" style="1" customWidth="1"/>
    <col min="12291" max="12291" width="1.42578125" style="1" customWidth="1"/>
    <col min="12292" max="12292" width="12.28515625" style="1" customWidth="1"/>
    <col min="12293" max="12293" width="8" style="1" customWidth="1"/>
    <col min="12294" max="12294" width="2.5703125" style="1" customWidth="1"/>
    <col min="12295" max="12295" width="4.140625" style="1" customWidth="1"/>
    <col min="12296" max="12296" width="4.42578125" style="1" customWidth="1"/>
    <col min="12297" max="12297" width="11.5703125" style="1" customWidth="1"/>
    <col min="12298" max="12298" width="11.7109375" style="1" customWidth="1"/>
    <col min="12299" max="12299" width="6.28515625" style="1" customWidth="1"/>
    <col min="12300" max="12300" width="3" style="1" customWidth="1"/>
    <col min="12301" max="12301" width="4.5703125" style="1" customWidth="1"/>
    <col min="12302" max="12302" width="11.140625" style="1" customWidth="1"/>
    <col min="12303" max="12303" width="2.5703125" style="1" customWidth="1"/>
    <col min="12304" max="12304" width="14.28515625" style="1" customWidth="1"/>
    <col min="12305" max="12305" width="12.28515625" style="1" customWidth="1"/>
    <col min="12306" max="12306" width="11" style="1" customWidth="1"/>
    <col min="12307" max="12308" width="1.5703125" style="1" customWidth="1"/>
    <col min="12309" max="12309" width="27.7109375" style="1" customWidth="1"/>
    <col min="12310" max="12311" width="13.7109375" style="1" customWidth="1"/>
    <col min="12312" max="12312" width="13.7109375" style="1" bestFit="1" customWidth="1"/>
    <col min="12313" max="12313" width="1.85546875" style="1" customWidth="1"/>
    <col min="12314" max="12314" width="3.42578125" style="1" customWidth="1"/>
    <col min="12315" max="12545" width="11.42578125" style="1"/>
    <col min="12546" max="12546" width="1.7109375" style="1" customWidth="1"/>
    <col min="12547" max="12547" width="1.42578125" style="1" customWidth="1"/>
    <col min="12548" max="12548" width="12.28515625" style="1" customWidth="1"/>
    <col min="12549" max="12549" width="8" style="1" customWidth="1"/>
    <col min="12550" max="12550" width="2.5703125" style="1" customWidth="1"/>
    <col min="12551" max="12551" width="4.140625" style="1" customWidth="1"/>
    <col min="12552" max="12552" width="4.42578125" style="1" customWidth="1"/>
    <col min="12553" max="12553" width="11.5703125" style="1" customWidth="1"/>
    <col min="12554" max="12554" width="11.7109375" style="1" customWidth="1"/>
    <col min="12555" max="12555" width="6.28515625" style="1" customWidth="1"/>
    <col min="12556" max="12556" width="3" style="1" customWidth="1"/>
    <col min="12557" max="12557" width="4.5703125" style="1" customWidth="1"/>
    <col min="12558" max="12558" width="11.140625" style="1" customWidth="1"/>
    <col min="12559" max="12559" width="2.5703125" style="1" customWidth="1"/>
    <col min="12560" max="12560" width="14.28515625" style="1" customWidth="1"/>
    <col min="12561" max="12561" width="12.28515625" style="1" customWidth="1"/>
    <col min="12562" max="12562" width="11" style="1" customWidth="1"/>
    <col min="12563" max="12564" width="1.5703125" style="1" customWidth="1"/>
    <col min="12565" max="12565" width="27.7109375" style="1" customWidth="1"/>
    <col min="12566" max="12567" width="13.7109375" style="1" customWidth="1"/>
    <col min="12568" max="12568" width="13.7109375" style="1" bestFit="1" customWidth="1"/>
    <col min="12569" max="12569" width="1.85546875" style="1" customWidth="1"/>
    <col min="12570" max="12570" width="3.42578125" style="1" customWidth="1"/>
    <col min="12571" max="12801" width="11.42578125" style="1"/>
    <col min="12802" max="12802" width="1.7109375" style="1" customWidth="1"/>
    <col min="12803" max="12803" width="1.42578125" style="1" customWidth="1"/>
    <col min="12804" max="12804" width="12.28515625" style="1" customWidth="1"/>
    <col min="12805" max="12805" width="8" style="1" customWidth="1"/>
    <col min="12806" max="12806" width="2.5703125" style="1" customWidth="1"/>
    <col min="12807" max="12807" width="4.140625" style="1" customWidth="1"/>
    <col min="12808" max="12808" width="4.42578125" style="1" customWidth="1"/>
    <col min="12809" max="12809" width="11.5703125" style="1" customWidth="1"/>
    <col min="12810" max="12810" width="11.7109375" style="1" customWidth="1"/>
    <col min="12811" max="12811" width="6.28515625" style="1" customWidth="1"/>
    <col min="12812" max="12812" width="3" style="1" customWidth="1"/>
    <col min="12813" max="12813" width="4.5703125" style="1" customWidth="1"/>
    <col min="12814" max="12814" width="11.140625" style="1" customWidth="1"/>
    <col min="12815" max="12815" width="2.5703125" style="1" customWidth="1"/>
    <col min="12816" max="12816" width="14.28515625" style="1" customWidth="1"/>
    <col min="12817" max="12817" width="12.28515625" style="1" customWidth="1"/>
    <col min="12818" max="12818" width="11" style="1" customWidth="1"/>
    <col min="12819" max="12820" width="1.5703125" style="1" customWidth="1"/>
    <col min="12821" max="12821" width="27.7109375" style="1" customWidth="1"/>
    <col min="12822" max="12823" width="13.7109375" style="1" customWidth="1"/>
    <col min="12824" max="12824" width="13.7109375" style="1" bestFit="1" customWidth="1"/>
    <col min="12825" max="12825" width="1.85546875" style="1" customWidth="1"/>
    <col min="12826" max="12826" width="3.42578125" style="1" customWidth="1"/>
    <col min="12827" max="13057" width="11.42578125" style="1"/>
    <col min="13058" max="13058" width="1.7109375" style="1" customWidth="1"/>
    <col min="13059" max="13059" width="1.42578125" style="1" customWidth="1"/>
    <col min="13060" max="13060" width="12.28515625" style="1" customWidth="1"/>
    <col min="13061" max="13061" width="8" style="1" customWidth="1"/>
    <col min="13062" max="13062" width="2.5703125" style="1" customWidth="1"/>
    <col min="13063" max="13063" width="4.140625" style="1" customWidth="1"/>
    <col min="13064" max="13064" width="4.42578125" style="1" customWidth="1"/>
    <col min="13065" max="13065" width="11.5703125" style="1" customWidth="1"/>
    <col min="13066" max="13066" width="11.7109375" style="1" customWidth="1"/>
    <col min="13067" max="13067" width="6.28515625" style="1" customWidth="1"/>
    <col min="13068" max="13068" width="3" style="1" customWidth="1"/>
    <col min="13069" max="13069" width="4.5703125" style="1" customWidth="1"/>
    <col min="13070" max="13070" width="11.140625" style="1" customWidth="1"/>
    <col min="13071" max="13071" width="2.5703125" style="1" customWidth="1"/>
    <col min="13072" max="13072" width="14.28515625" style="1" customWidth="1"/>
    <col min="13073" max="13073" width="12.28515625" style="1" customWidth="1"/>
    <col min="13074" max="13074" width="11" style="1" customWidth="1"/>
    <col min="13075" max="13076" width="1.5703125" style="1" customWidth="1"/>
    <col min="13077" max="13077" width="27.7109375" style="1" customWidth="1"/>
    <col min="13078" max="13079" width="13.7109375" style="1" customWidth="1"/>
    <col min="13080" max="13080" width="13.7109375" style="1" bestFit="1" customWidth="1"/>
    <col min="13081" max="13081" width="1.85546875" style="1" customWidth="1"/>
    <col min="13082" max="13082" width="3.42578125" style="1" customWidth="1"/>
    <col min="13083" max="13313" width="11.42578125" style="1"/>
    <col min="13314" max="13314" width="1.7109375" style="1" customWidth="1"/>
    <col min="13315" max="13315" width="1.42578125" style="1" customWidth="1"/>
    <col min="13316" max="13316" width="12.28515625" style="1" customWidth="1"/>
    <col min="13317" max="13317" width="8" style="1" customWidth="1"/>
    <col min="13318" max="13318" width="2.5703125" style="1" customWidth="1"/>
    <col min="13319" max="13319" width="4.140625" style="1" customWidth="1"/>
    <col min="13320" max="13320" width="4.42578125" style="1" customWidth="1"/>
    <col min="13321" max="13321" width="11.5703125" style="1" customWidth="1"/>
    <col min="13322" max="13322" width="11.7109375" style="1" customWidth="1"/>
    <col min="13323" max="13323" width="6.28515625" style="1" customWidth="1"/>
    <col min="13324" max="13324" width="3" style="1" customWidth="1"/>
    <col min="13325" max="13325" width="4.5703125" style="1" customWidth="1"/>
    <col min="13326" max="13326" width="11.140625" style="1" customWidth="1"/>
    <col min="13327" max="13327" width="2.5703125" style="1" customWidth="1"/>
    <col min="13328" max="13328" width="14.28515625" style="1" customWidth="1"/>
    <col min="13329" max="13329" width="12.28515625" style="1" customWidth="1"/>
    <col min="13330" max="13330" width="11" style="1" customWidth="1"/>
    <col min="13331" max="13332" width="1.5703125" style="1" customWidth="1"/>
    <col min="13333" max="13333" width="27.7109375" style="1" customWidth="1"/>
    <col min="13334" max="13335" width="13.7109375" style="1" customWidth="1"/>
    <col min="13336" max="13336" width="13.7109375" style="1" bestFit="1" customWidth="1"/>
    <col min="13337" max="13337" width="1.85546875" style="1" customWidth="1"/>
    <col min="13338" max="13338" width="3.42578125" style="1" customWidth="1"/>
    <col min="13339" max="13569" width="11.42578125" style="1"/>
    <col min="13570" max="13570" width="1.7109375" style="1" customWidth="1"/>
    <col min="13571" max="13571" width="1.42578125" style="1" customWidth="1"/>
    <col min="13572" max="13572" width="12.28515625" style="1" customWidth="1"/>
    <col min="13573" max="13573" width="8" style="1" customWidth="1"/>
    <col min="13574" max="13574" width="2.5703125" style="1" customWidth="1"/>
    <col min="13575" max="13575" width="4.140625" style="1" customWidth="1"/>
    <col min="13576" max="13576" width="4.42578125" style="1" customWidth="1"/>
    <col min="13577" max="13577" width="11.5703125" style="1" customWidth="1"/>
    <col min="13578" max="13578" width="11.7109375" style="1" customWidth="1"/>
    <col min="13579" max="13579" width="6.28515625" style="1" customWidth="1"/>
    <col min="13580" max="13580" width="3" style="1" customWidth="1"/>
    <col min="13581" max="13581" width="4.5703125" style="1" customWidth="1"/>
    <col min="13582" max="13582" width="11.140625" style="1" customWidth="1"/>
    <col min="13583" max="13583" width="2.5703125" style="1" customWidth="1"/>
    <col min="13584" max="13584" width="14.28515625" style="1" customWidth="1"/>
    <col min="13585" max="13585" width="12.28515625" style="1" customWidth="1"/>
    <col min="13586" max="13586" width="11" style="1" customWidth="1"/>
    <col min="13587" max="13588" width="1.5703125" style="1" customWidth="1"/>
    <col min="13589" max="13589" width="27.7109375" style="1" customWidth="1"/>
    <col min="13590" max="13591" width="13.7109375" style="1" customWidth="1"/>
    <col min="13592" max="13592" width="13.7109375" style="1" bestFit="1" customWidth="1"/>
    <col min="13593" max="13593" width="1.85546875" style="1" customWidth="1"/>
    <col min="13594" max="13594" width="3.42578125" style="1" customWidth="1"/>
    <col min="13595" max="13825" width="11.42578125" style="1"/>
    <col min="13826" max="13826" width="1.7109375" style="1" customWidth="1"/>
    <col min="13827" max="13827" width="1.42578125" style="1" customWidth="1"/>
    <col min="13828" max="13828" width="12.28515625" style="1" customWidth="1"/>
    <col min="13829" max="13829" width="8" style="1" customWidth="1"/>
    <col min="13830" max="13830" width="2.5703125" style="1" customWidth="1"/>
    <col min="13831" max="13831" width="4.140625" style="1" customWidth="1"/>
    <col min="13832" max="13832" width="4.42578125" style="1" customWidth="1"/>
    <col min="13833" max="13833" width="11.5703125" style="1" customWidth="1"/>
    <col min="13834" max="13834" width="11.7109375" style="1" customWidth="1"/>
    <col min="13835" max="13835" width="6.28515625" style="1" customWidth="1"/>
    <col min="13836" max="13836" width="3" style="1" customWidth="1"/>
    <col min="13837" max="13837" width="4.5703125" style="1" customWidth="1"/>
    <col min="13838" max="13838" width="11.140625" style="1" customWidth="1"/>
    <col min="13839" max="13839" width="2.5703125" style="1" customWidth="1"/>
    <col min="13840" max="13840" width="14.28515625" style="1" customWidth="1"/>
    <col min="13841" max="13841" width="12.28515625" style="1" customWidth="1"/>
    <col min="13842" max="13842" width="11" style="1" customWidth="1"/>
    <col min="13843" max="13844" width="1.5703125" style="1" customWidth="1"/>
    <col min="13845" max="13845" width="27.7109375" style="1" customWidth="1"/>
    <col min="13846" max="13847" width="13.7109375" style="1" customWidth="1"/>
    <col min="13848" max="13848" width="13.7109375" style="1" bestFit="1" customWidth="1"/>
    <col min="13849" max="13849" width="1.85546875" style="1" customWidth="1"/>
    <col min="13850" max="13850" width="3.42578125" style="1" customWidth="1"/>
    <col min="13851" max="14081" width="11.42578125" style="1"/>
    <col min="14082" max="14082" width="1.7109375" style="1" customWidth="1"/>
    <col min="14083" max="14083" width="1.42578125" style="1" customWidth="1"/>
    <col min="14084" max="14084" width="12.28515625" style="1" customWidth="1"/>
    <col min="14085" max="14085" width="8" style="1" customWidth="1"/>
    <col min="14086" max="14086" width="2.5703125" style="1" customWidth="1"/>
    <col min="14087" max="14087" width="4.140625" style="1" customWidth="1"/>
    <col min="14088" max="14088" width="4.42578125" style="1" customWidth="1"/>
    <col min="14089" max="14089" width="11.5703125" style="1" customWidth="1"/>
    <col min="14090" max="14090" width="11.7109375" style="1" customWidth="1"/>
    <col min="14091" max="14091" width="6.28515625" style="1" customWidth="1"/>
    <col min="14092" max="14092" width="3" style="1" customWidth="1"/>
    <col min="14093" max="14093" width="4.5703125" style="1" customWidth="1"/>
    <col min="14094" max="14094" width="11.140625" style="1" customWidth="1"/>
    <col min="14095" max="14095" width="2.5703125" style="1" customWidth="1"/>
    <col min="14096" max="14096" width="14.28515625" style="1" customWidth="1"/>
    <col min="14097" max="14097" width="12.28515625" style="1" customWidth="1"/>
    <col min="14098" max="14098" width="11" style="1" customWidth="1"/>
    <col min="14099" max="14100" width="1.5703125" style="1" customWidth="1"/>
    <col min="14101" max="14101" width="27.7109375" style="1" customWidth="1"/>
    <col min="14102" max="14103" width="13.7109375" style="1" customWidth="1"/>
    <col min="14104" max="14104" width="13.7109375" style="1" bestFit="1" customWidth="1"/>
    <col min="14105" max="14105" width="1.85546875" style="1" customWidth="1"/>
    <col min="14106" max="14106" width="3.42578125" style="1" customWidth="1"/>
    <col min="14107" max="14337" width="11.42578125" style="1"/>
    <col min="14338" max="14338" width="1.7109375" style="1" customWidth="1"/>
    <col min="14339" max="14339" width="1.42578125" style="1" customWidth="1"/>
    <col min="14340" max="14340" width="12.28515625" style="1" customWidth="1"/>
    <col min="14341" max="14341" width="8" style="1" customWidth="1"/>
    <col min="14342" max="14342" width="2.5703125" style="1" customWidth="1"/>
    <col min="14343" max="14343" width="4.140625" style="1" customWidth="1"/>
    <col min="14344" max="14344" width="4.42578125" style="1" customWidth="1"/>
    <col min="14345" max="14345" width="11.5703125" style="1" customWidth="1"/>
    <col min="14346" max="14346" width="11.7109375" style="1" customWidth="1"/>
    <col min="14347" max="14347" width="6.28515625" style="1" customWidth="1"/>
    <col min="14348" max="14348" width="3" style="1" customWidth="1"/>
    <col min="14349" max="14349" width="4.5703125" style="1" customWidth="1"/>
    <col min="14350" max="14350" width="11.140625" style="1" customWidth="1"/>
    <col min="14351" max="14351" width="2.5703125" style="1" customWidth="1"/>
    <col min="14352" max="14352" width="14.28515625" style="1" customWidth="1"/>
    <col min="14353" max="14353" width="12.28515625" style="1" customWidth="1"/>
    <col min="14354" max="14354" width="11" style="1" customWidth="1"/>
    <col min="14355" max="14356" width="1.5703125" style="1" customWidth="1"/>
    <col min="14357" max="14357" width="27.7109375" style="1" customWidth="1"/>
    <col min="14358" max="14359" width="13.7109375" style="1" customWidth="1"/>
    <col min="14360" max="14360" width="13.7109375" style="1" bestFit="1" customWidth="1"/>
    <col min="14361" max="14361" width="1.85546875" style="1" customWidth="1"/>
    <col min="14362" max="14362" width="3.42578125" style="1" customWidth="1"/>
    <col min="14363" max="14593" width="11.42578125" style="1"/>
    <col min="14594" max="14594" width="1.7109375" style="1" customWidth="1"/>
    <col min="14595" max="14595" width="1.42578125" style="1" customWidth="1"/>
    <col min="14596" max="14596" width="12.28515625" style="1" customWidth="1"/>
    <col min="14597" max="14597" width="8" style="1" customWidth="1"/>
    <col min="14598" max="14598" width="2.5703125" style="1" customWidth="1"/>
    <col min="14599" max="14599" width="4.140625" style="1" customWidth="1"/>
    <col min="14600" max="14600" width="4.42578125" style="1" customWidth="1"/>
    <col min="14601" max="14601" width="11.5703125" style="1" customWidth="1"/>
    <col min="14602" max="14602" width="11.7109375" style="1" customWidth="1"/>
    <col min="14603" max="14603" width="6.28515625" style="1" customWidth="1"/>
    <col min="14604" max="14604" width="3" style="1" customWidth="1"/>
    <col min="14605" max="14605" width="4.5703125" style="1" customWidth="1"/>
    <col min="14606" max="14606" width="11.140625" style="1" customWidth="1"/>
    <col min="14607" max="14607" width="2.5703125" style="1" customWidth="1"/>
    <col min="14608" max="14608" width="14.28515625" style="1" customWidth="1"/>
    <col min="14609" max="14609" width="12.28515625" style="1" customWidth="1"/>
    <col min="14610" max="14610" width="11" style="1" customWidth="1"/>
    <col min="14611" max="14612" width="1.5703125" style="1" customWidth="1"/>
    <col min="14613" max="14613" width="27.7109375" style="1" customWidth="1"/>
    <col min="14614" max="14615" width="13.7109375" style="1" customWidth="1"/>
    <col min="14616" max="14616" width="13.7109375" style="1" bestFit="1" customWidth="1"/>
    <col min="14617" max="14617" width="1.85546875" style="1" customWidth="1"/>
    <col min="14618" max="14618" width="3.42578125" style="1" customWidth="1"/>
    <col min="14619" max="14849" width="11.42578125" style="1"/>
    <col min="14850" max="14850" width="1.7109375" style="1" customWidth="1"/>
    <col min="14851" max="14851" width="1.42578125" style="1" customWidth="1"/>
    <col min="14852" max="14852" width="12.28515625" style="1" customWidth="1"/>
    <col min="14853" max="14853" width="8" style="1" customWidth="1"/>
    <col min="14854" max="14854" width="2.5703125" style="1" customWidth="1"/>
    <col min="14855" max="14855" width="4.140625" style="1" customWidth="1"/>
    <col min="14856" max="14856" width="4.42578125" style="1" customWidth="1"/>
    <col min="14857" max="14857" width="11.5703125" style="1" customWidth="1"/>
    <col min="14858" max="14858" width="11.7109375" style="1" customWidth="1"/>
    <col min="14859" max="14859" width="6.28515625" style="1" customWidth="1"/>
    <col min="14860" max="14860" width="3" style="1" customWidth="1"/>
    <col min="14861" max="14861" width="4.5703125" style="1" customWidth="1"/>
    <col min="14862" max="14862" width="11.140625" style="1" customWidth="1"/>
    <col min="14863" max="14863" width="2.5703125" style="1" customWidth="1"/>
    <col min="14864" max="14864" width="14.28515625" style="1" customWidth="1"/>
    <col min="14865" max="14865" width="12.28515625" style="1" customWidth="1"/>
    <col min="14866" max="14866" width="11" style="1" customWidth="1"/>
    <col min="14867" max="14868" width="1.5703125" style="1" customWidth="1"/>
    <col min="14869" max="14869" width="27.7109375" style="1" customWidth="1"/>
    <col min="14870" max="14871" width="13.7109375" style="1" customWidth="1"/>
    <col min="14872" max="14872" width="13.7109375" style="1" bestFit="1" customWidth="1"/>
    <col min="14873" max="14873" width="1.85546875" style="1" customWidth="1"/>
    <col min="14874" max="14874" width="3.42578125" style="1" customWidth="1"/>
    <col min="14875" max="15105" width="11.42578125" style="1"/>
    <col min="15106" max="15106" width="1.7109375" style="1" customWidth="1"/>
    <col min="15107" max="15107" width="1.42578125" style="1" customWidth="1"/>
    <col min="15108" max="15108" width="12.28515625" style="1" customWidth="1"/>
    <col min="15109" max="15109" width="8" style="1" customWidth="1"/>
    <col min="15110" max="15110" width="2.5703125" style="1" customWidth="1"/>
    <col min="15111" max="15111" width="4.140625" style="1" customWidth="1"/>
    <col min="15112" max="15112" width="4.42578125" style="1" customWidth="1"/>
    <col min="15113" max="15113" width="11.5703125" style="1" customWidth="1"/>
    <col min="15114" max="15114" width="11.7109375" style="1" customWidth="1"/>
    <col min="15115" max="15115" width="6.28515625" style="1" customWidth="1"/>
    <col min="15116" max="15116" width="3" style="1" customWidth="1"/>
    <col min="15117" max="15117" width="4.5703125" style="1" customWidth="1"/>
    <col min="15118" max="15118" width="11.140625" style="1" customWidth="1"/>
    <col min="15119" max="15119" width="2.5703125" style="1" customWidth="1"/>
    <col min="15120" max="15120" width="14.28515625" style="1" customWidth="1"/>
    <col min="15121" max="15121" width="12.28515625" style="1" customWidth="1"/>
    <col min="15122" max="15122" width="11" style="1" customWidth="1"/>
    <col min="15123" max="15124" width="1.5703125" style="1" customWidth="1"/>
    <col min="15125" max="15125" width="27.7109375" style="1" customWidth="1"/>
    <col min="15126" max="15127" width="13.7109375" style="1" customWidth="1"/>
    <col min="15128" max="15128" width="13.7109375" style="1" bestFit="1" customWidth="1"/>
    <col min="15129" max="15129" width="1.85546875" style="1" customWidth="1"/>
    <col min="15130" max="15130" width="3.42578125" style="1" customWidth="1"/>
    <col min="15131" max="15361" width="11.42578125" style="1"/>
    <col min="15362" max="15362" width="1.7109375" style="1" customWidth="1"/>
    <col min="15363" max="15363" width="1.42578125" style="1" customWidth="1"/>
    <col min="15364" max="15364" width="12.28515625" style="1" customWidth="1"/>
    <col min="15365" max="15365" width="8" style="1" customWidth="1"/>
    <col min="15366" max="15366" width="2.5703125" style="1" customWidth="1"/>
    <col min="15367" max="15367" width="4.140625" style="1" customWidth="1"/>
    <col min="15368" max="15368" width="4.42578125" style="1" customWidth="1"/>
    <col min="15369" max="15369" width="11.5703125" style="1" customWidth="1"/>
    <col min="15370" max="15370" width="11.7109375" style="1" customWidth="1"/>
    <col min="15371" max="15371" width="6.28515625" style="1" customWidth="1"/>
    <col min="15372" max="15372" width="3" style="1" customWidth="1"/>
    <col min="15373" max="15373" width="4.5703125" style="1" customWidth="1"/>
    <col min="15374" max="15374" width="11.140625" style="1" customWidth="1"/>
    <col min="15375" max="15375" width="2.5703125" style="1" customWidth="1"/>
    <col min="15376" max="15376" width="14.28515625" style="1" customWidth="1"/>
    <col min="15377" max="15377" width="12.28515625" style="1" customWidth="1"/>
    <col min="15378" max="15378" width="11" style="1" customWidth="1"/>
    <col min="15379" max="15380" width="1.5703125" style="1" customWidth="1"/>
    <col min="15381" max="15381" width="27.7109375" style="1" customWidth="1"/>
    <col min="15382" max="15383" width="13.7109375" style="1" customWidth="1"/>
    <col min="15384" max="15384" width="13.7109375" style="1" bestFit="1" customWidth="1"/>
    <col min="15385" max="15385" width="1.85546875" style="1" customWidth="1"/>
    <col min="15386" max="15386" width="3.42578125" style="1" customWidth="1"/>
    <col min="15387" max="15617" width="11.42578125" style="1"/>
    <col min="15618" max="15618" width="1.7109375" style="1" customWidth="1"/>
    <col min="15619" max="15619" width="1.42578125" style="1" customWidth="1"/>
    <col min="15620" max="15620" width="12.28515625" style="1" customWidth="1"/>
    <col min="15621" max="15621" width="8" style="1" customWidth="1"/>
    <col min="15622" max="15622" width="2.5703125" style="1" customWidth="1"/>
    <col min="15623" max="15623" width="4.140625" style="1" customWidth="1"/>
    <col min="15624" max="15624" width="4.42578125" style="1" customWidth="1"/>
    <col min="15625" max="15625" width="11.5703125" style="1" customWidth="1"/>
    <col min="15626" max="15626" width="11.7109375" style="1" customWidth="1"/>
    <col min="15627" max="15627" width="6.28515625" style="1" customWidth="1"/>
    <col min="15628" max="15628" width="3" style="1" customWidth="1"/>
    <col min="15629" max="15629" width="4.5703125" style="1" customWidth="1"/>
    <col min="15630" max="15630" width="11.140625" style="1" customWidth="1"/>
    <col min="15631" max="15631" width="2.5703125" style="1" customWidth="1"/>
    <col min="15632" max="15632" width="14.28515625" style="1" customWidth="1"/>
    <col min="15633" max="15633" width="12.28515625" style="1" customWidth="1"/>
    <col min="15634" max="15634" width="11" style="1" customWidth="1"/>
    <col min="15635" max="15636" width="1.5703125" style="1" customWidth="1"/>
    <col min="15637" max="15637" width="27.7109375" style="1" customWidth="1"/>
    <col min="15638" max="15639" width="13.7109375" style="1" customWidth="1"/>
    <col min="15640" max="15640" width="13.7109375" style="1" bestFit="1" customWidth="1"/>
    <col min="15641" max="15641" width="1.85546875" style="1" customWidth="1"/>
    <col min="15642" max="15642" width="3.42578125" style="1" customWidth="1"/>
    <col min="15643" max="15873" width="11.42578125" style="1"/>
    <col min="15874" max="15874" width="1.7109375" style="1" customWidth="1"/>
    <col min="15875" max="15875" width="1.42578125" style="1" customWidth="1"/>
    <col min="15876" max="15876" width="12.28515625" style="1" customWidth="1"/>
    <col min="15877" max="15877" width="8" style="1" customWidth="1"/>
    <col min="15878" max="15878" width="2.5703125" style="1" customWidth="1"/>
    <col min="15879" max="15879" width="4.140625" style="1" customWidth="1"/>
    <col min="15880" max="15880" width="4.42578125" style="1" customWidth="1"/>
    <col min="15881" max="15881" width="11.5703125" style="1" customWidth="1"/>
    <col min="15882" max="15882" width="11.7109375" style="1" customWidth="1"/>
    <col min="15883" max="15883" width="6.28515625" style="1" customWidth="1"/>
    <col min="15884" max="15884" width="3" style="1" customWidth="1"/>
    <col min="15885" max="15885" width="4.5703125" style="1" customWidth="1"/>
    <col min="15886" max="15886" width="11.140625" style="1" customWidth="1"/>
    <col min="15887" max="15887" width="2.5703125" style="1" customWidth="1"/>
    <col min="15888" max="15888" width="14.28515625" style="1" customWidth="1"/>
    <col min="15889" max="15889" width="12.28515625" style="1" customWidth="1"/>
    <col min="15890" max="15890" width="11" style="1" customWidth="1"/>
    <col min="15891" max="15892" width="1.5703125" style="1" customWidth="1"/>
    <col min="15893" max="15893" width="27.7109375" style="1" customWidth="1"/>
    <col min="15894" max="15895" width="13.7109375" style="1" customWidth="1"/>
    <col min="15896" max="15896" width="13.7109375" style="1" bestFit="1" customWidth="1"/>
    <col min="15897" max="15897" width="1.85546875" style="1" customWidth="1"/>
    <col min="15898" max="15898" width="3.42578125" style="1" customWidth="1"/>
    <col min="15899" max="16129" width="11.42578125" style="1"/>
    <col min="16130" max="16130" width="1.7109375" style="1" customWidth="1"/>
    <col min="16131" max="16131" width="1.42578125" style="1" customWidth="1"/>
    <col min="16132" max="16132" width="12.28515625" style="1" customWidth="1"/>
    <col min="16133" max="16133" width="8" style="1" customWidth="1"/>
    <col min="16134" max="16134" width="2.5703125" style="1" customWidth="1"/>
    <col min="16135" max="16135" width="4.140625" style="1" customWidth="1"/>
    <col min="16136" max="16136" width="4.42578125" style="1" customWidth="1"/>
    <col min="16137" max="16137" width="11.5703125" style="1" customWidth="1"/>
    <col min="16138" max="16138" width="11.7109375" style="1" customWidth="1"/>
    <col min="16139" max="16139" width="6.28515625" style="1" customWidth="1"/>
    <col min="16140" max="16140" width="3" style="1" customWidth="1"/>
    <col min="16141" max="16141" width="4.5703125" style="1" customWidth="1"/>
    <col min="16142" max="16142" width="11.140625" style="1" customWidth="1"/>
    <col min="16143" max="16143" width="2.5703125" style="1" customWidth="1"/>
    <col min="16144" max="16144" width="14.28515625" style="1" customWidth="1"/>
    <col min="16145" max="16145" width="12.28515625" style="1" customWidth="1"/>
    <col min="16146" max="16146" width="11" style="1" customWidth="1"/>
    <col min="16147" max="16148" width="1.5703125" style="1" customWidth="1"/>
    <col min="16149" max="16149" width="27.7109375" style="1" customWidth="1"/>
    <col min="16150" max="16151" width="13.7109375" style="1" customWidth="1"/>
    <col min="16152" max="16152" width="13.7109375" style="1" bestFit="1" customWidth="1"/>
    <col min="16153" max="16153" width="1.85546875" style="1" customWidth="1"/>
    <col min="16154" max="16154" width="3.42578125" style="1" customWidth="1"/>
    <col min="16155" max="16384" width="11.42578125" style="1"/>
  </cols>
  <sheetData>
    <row r="6" spans="2:27" ht="18.75" x14ac:dyDescent="0.25">
      <c r="D6" s="2" t="s">
        <v>37</v>
      </c>
    </row>
    <row r="8" spans="2:27" x14ac:dyDescent="0.25">
      <c r="AA8"/>
    </row>
    <row r="9" spans="2:27" ht="6.75" customHeight="1" x14ac:dyDescent="0.25"/>
    <row r="10" spans="2:27" ht="18" x14ac:dyDescent="0.25">
      <c r="C10" s="5" t="s">
        <v>118</v>
      </c>
      <c r="O10" s="6"/>
    </row>
    <row r="11" spans="2:27" ht="18.75" x14ac:dyDescent="0.25">
      <c r="C11" s="5" t="s">
        <v>45</v>
      </c>
    </row>
    <row r="12" spans="2:27" ht="5.25" customHeight="1" thickBot="1" x14ac:dyDescent="0.3">
      <c r="B12" s="7"/>
      <c r="C12" s="8"/>
      <c r="E12" s="9"/>
      <c r="F12" s="9"/>
      <c r="G12" s="10"/>
      <c r="H12" s="10"/>
    </row>
    <row r="13" spans="2:27" ht="21.75" customHeight="1" thickBot="1" x14ac:dyDescent="0.3">
      <c r="B13" s="7"/>
      <c r="C13" s="287"/>
      <c r="D13" s="7"/>
      <c r="E13" s="10"/>
      <c r="F13" s="10"/>
      <c r="G13" s="10"/>
      <c r="H13" s="10"/>
      <c r="S13" s="349" t="s">
        <v>0</v>
      </c>
      <c r="T13" s="350"/>
      <c r="U13" s="350"/>
      <c r="V13" s="350"/>
      <c r="W13" s="350"/>
      <c r="X13" s="350"/>
      <c r="Y13" s="351"/>
    </row>
    <row r="14" spans="2:27" ht="5.25" customHeight="1" thickBot="1" x14ac:dyDescent="0.3"/>
    <row r="15" spans="2:27" ht="6" customHeight="1" thickBot="1" x14ac:dyDescent="0.3">
      <c r="B15" s="11"/>
      <c r="C15" s="12"/>
      <c r="D15" s="12"/>
      <c r="E15" s="12"/>
      <c r="F15" s="12"/>
      <c r="G15" s="12"/>
      <c r="H15" s="12"/>
      <c r="I15" s="12"/>
      <c r="J15" s="12"/>
      <c r="K15" s="12"/>
      <c r="L15" s="13"/>
      <c r="M15" s="12"/>
      <c r="N15" s="14"/>
      <c r="O15" s="12"/>
      <c r="P15" s="12"/>
      <c r="Q15" s="15"/>
      <c r="R15" s="16"/>
    </row>
    <row r="16" spans="2:27" ht="12.75" customHeight="1" thickBot="1" x14ac:dyDescent="0.3">
      <c r="B16" s="17"/>
      <c r="C16" s="18" t="s">
        <v>1</v>
      </c>
      <c r="D16" s="19"/>
      <c r="E16" s="20"/>
      <c r="F16" s="347" t="s">
        <v>43</v>
      </c>
      <c r="G16" s="347"/>
      <c r="H16" s="270" t="s">
        <v>38</v>
      </c>
      <c r="I16" s="19"/>
      <c r="J16" s="22"/>
      <c r="K16" s="23" t="s">
        <v>3</v>
      </c>
      <c r="L16" s="23" t="s">
        <v>4</v>
      </c>
      <c r="M16" s="24">
        <f>+J16%*$C$19</f>
        <v>0</v>
      </c>
      <c r="N16" s="25"/>
      <c r="O16" s="19"/>
      <c r="P16" s="19"/>
      <c r="Q16" s="26"/>
      <c r="R16" s="16"/>
      <c r="T16" s="27" t="s">
        <v>58</v>
      </c>
      <c r="U16" s="27"/>
      <c r="V16" s="27"/>
      <c r="W16" s="27"/>
      <c r="X16" s="28">
        <f>+($C$13+$M$39+$M$53+$M$24+$M$67)/4</f>
        <v>0</v>
      </c>
    </row>
    <row r="17" spans="2:24" ht="12.75" customHeight="1" thickBot="1" x14ac:dyDescent="0.3">
      <c r="B17" s="17"/>
      <c r="C17" s="280" t="s">
        <v>62</v>
      </c>
      <c r="D17" s="19"/>
      <c r="E17" s="19"/>
      <c r="F17" s="347"/>
      <c r="G17" s="347"/>
      <c r="H17" s="29"/>
      <c r="I17" s="19"/>
      <c r="J17" s="25"/>
      <c r="K17" s="25"/>
      <c r="L17" s="23"/>
      <c r="M17" s="30"/>
      <c r="N17" s="25"/>
      <c r="O17" s="19"/>
      <c r="P17" s="19"/>
      <c r="Q17" s="26"/>
      <c r="R17" s="16"/>
      <c r="T17" s="31"/>
      <c r="U17" s="31"/>
      <c r="V17" s="32"/>
      <c r="W17" s="32"/>
      <c r="X17" s="33"/>
    </row>
    <row r="18" spans="2:24" ht="13.5" hidden="1" customHeight="1" thickTop="1" thickBot="1" x14ac:dyDescent="0.3">
      <c r="B18" s="17"/>
      <c r="C18" s="19"/>
      <c r="D18" s="19"/>
      <c r="E18" s="19"/>
      <c r="F18" s="347"/>
      <c r="G18" s="347"/>
      <c r="H18" s="270" t="s">
        <v>44</v>
      </c>
      <c r="I18" s="19"/>
      <c r="J18" s="22"/>
      <c r="K18" s="23" t="s">
        <v>3</v>
      </c>
      <c r="L18" s="23" t="s">
        <v>4</v>
      </c>
      <c r="M18" s="24">
        <f>+J18%*$C$19</f>
        <v>0</v>
      </c>
      <c r="N18" s="25"/>
      <c r="O18" s="38" t="s">
        <v>57</v>
      </c>
      <c r="P18" s="19"/>
      <c r="Q18" s="26"/>
      <c r="R18" s="16"/>
    </row>
    <row r="19" spans="2:24" ht="16.5" thickTop="1" thickBot="1" x14ac:dyDescent="0.3">
      <c r="B19" s="17"/>
      <c r="C19" s="35"/>
      <c r="D19" s="19"/>
      <c r="E19" s="19"/>
      <c r="F19" s="347"/>
      <c r="G19" s="347"/>
      <c r="H19" s="29"/>
      <c r="I19" s="19"/>
      <c r="J19" s="25"/>
      <c r="K19" s="25"/>
      <c r="L19" s="23"/>
      <c r="M19" s="34"/>
      <c r="N19" s="25"/>
      <c r="O19" s="19"/>
      <c r="P19" s="19"/>
      <c r="Q19" s="26"/>
      <c r="R19" s="16"/>
      <c r="T19" s="36"/>
      <c r="U19" s="36"/>
      <c r="V19" s="36"/>
      <c r="W19" s="36"/>
      <c r="X19" s="37"/>
    </row>
    <row r="20" spans="2:24" x14ac:dyDescent="0.25">
      <c r="B20" s="17"/>
      <c r="C20" s="38" t="s">
        <v>63</v>
      </c>
      <c r="D20" s="19"/>
      <c r="E20" s="19"/>
      <c r="F20" s="347"/>
      <c r="G20" s="347"/>
      <c r="H20" s="21"/>
      <c r="I20" s="19"/>
      <c r="J20" s="30"/>
      <c r="K20" s="23"/>
      <c r="L20" s="23"/>
      <c r="M20" s="30"/>
      <c r="N20" s="25"/>
      <c r="O20" s="38"/>
      <c r="P20" s="39"/>
      <c r="Q20" s="40"/>
      <c r="R20" s="41"/>
      <c r="T20" s="36" t="s">
        <v>51</v>
      </c>
      <c r="U20" s="36"/>
      <c r="V20" s="36"/>
      <c r="W20" s="36"/>
      <c r="X20" s="42">
        <f>+$M$45+$M$47+$M$49+$M$51</f>
        <v>0</v>
      </c>
    </row>
    <row r="21" spans="2:24" ht="12.75" customHeight="1" thickBot="1" x14ac:dyDescent="0.3">
      <c r="B21" s="17"/>
      <c r="C21" s="38" t="s">
        <v>55</v>
      </c>
      <c r="D21" s="19"/>
      <c r="E21" s="19"/>
      <c r="F21" s="19"/>
      <c r="G21" s="19"/>
      <c r="H21" s="29"/>
      <c r="I21" s="19"/>
      <c r="J21" s="25"/>
      <c r="K21" s="23"/>
      <c r="L21" s="23"/>
      <c r="M21" s="30"/>
      <c r="N21" s="25"/>
      <c r="O21" s="38"/>
      <c r="P21" s="39"/>
      <c r="Q21" s="40"/>
      <c r="R21" s="41"/>
      <c r="T21" s="352"/>
      <c r="U21" s="352"/>
      <c r="V21" s="352"/>
      <c r="W21" s="352"/>
      <c r="X21" s="43"/>
    </row>
    <row r="22" spans="2:24" s="51" customFormat="1" ht="15.75" thickBot="1" x14ac:dyDescent="0.3">
      <c r="B22" s="44"/>
      <c r="C22" s="38"/>
      <c r="D22" s="45"/>
      <c r="E22" s="45"/>
      <c r="F22" s="353" t="s">
        <v>53</v>
      </c>
      <c r="G22" s="353"/>
      <c r="H22" s="266"/>
      <c r="I22" s="45"/>
      <c r="J22" s="22"/>
      <c r="K22" s="46" t="s">
        <v>3</v>
      </c>
      <c r="L22" s="46" t="s">
        <v>4</v>
      </c>
      <c r="M22" s="47">
        <f>+J22%*$C$19</f>
        <v>0</v>
      </c>
      <c r="N22" s="48" t="s">
        <v>9</v>
      </c>
      <c r="O22" s="38" t="s">
        <v>10</v>
      </c>
      <c r="P22" s="315">
        <f>+IF(+$M$22&lt;=365,+$M$22*35%,+IF(AND(+$M$22&gt;365,+$M$22&lt;=1460)=TRUE,127.75+($M$22-365)*75%,IF(AND($M$22&gt;1460,+$M$22&lt;=1825)=TRUE,127.75+(1460-365)*75%+($M$22-1460)*100%,1314)))</f>
        <v>0</v>
      </c>
      <c r="Q22" s="49"/>
      <c r="R22" s="50"/>
      <c r="T22" s="36" t="s">
        <v>52</v>
      </c>
      <c r="U22" s="36"/>
      <c r="V22" s="36"/>
      <c r="W22" s="36"/>
      <c r="X22" s="52">
        <f>+$M$82</f>
        <v>0</v>
      </c>
    </row>
    <row r="23" spans="2:24" ht="9" customHeight="1" thickBot="1" x14ac:dyDescent="0.3">
      <c r="B23" s="17"/>
      <c r="C23" s="19"/>
      <c r="D23" s="19"/>
      <c r="E23" s="19"/>
      <c r="F23" s="19"/>
      <c r="G23" s="19"/>
      <c r="H23" s="19"/>
      <c r="I23" s="19"/>
      <c r="J23" s="25"/>
      <c r="K23" s="23"/>
      <c r="L23" s="23"/>
      <c r="M23" s="30"/>
      <c r="N23" s="25"/>
      <c r="O23" s="38"/>
      <c r="P23" s="39"/>
      <c r="Q23" s="40"/>
      <c r="R23" s="41"/>
      <c r="T23" s="259"/>
      <c r="U23" s="259"/>
    </row>
    <row r="24" spans="2:24" ht="15.75" thickBot="1" x14ac:dyDescent="0.3">
      <c r="B24" s="17"/>
      <c r="C24" s="19"/>
      <c r="D24" s="19"/>
      <c r="E24" s="19"/>
      <c r="F24" s="19"/>
      <c r="G24" s="19"/>
      <c r="H24" s="53"/>
      <c r="I24" s="54" t="s">
        <v>11</v>
      </c>
      <c r="J24" s="22"/>
      <c r="K24" s="23" t="s">
        <v>3</v>
      </c>
      <c r="L24" s="23" t="s">
        <v>4</v>
      </c>
      <c r="M24" s="55">
        <f>+J24%*$C$19</f>
        <v>0</v>
      </c>
      <c r="N24" s="25"/>
      <c r="O24" s="38"/>
      <c r="P24" s="56"/>
      <c r="Q24" s="26"/>
      <c r="R24" s="16"/>
      <c r="T24" s="57" t="s">
        <v>12</v>
      </c>
      <c r="U24" s="294"/>
      <c r="X24" s="58">
        <f>SUM(X19,X20,X22,X21)</f>
        <v>0</v>
      </c>
    </row>
    <row r="25" spans="2:24" ht="6" customHeight="1" x14ac:dyDescent="0.25">
      <c r="B25" s="17"/>
      <c r="C25" s="19"/>
      <c r="D25" s="19"/>
      <c r="E25" s="19"/>
      <c r="F25" s="19"/>
      <c r="G25" s="19"/>
      <c r="H25" s="19"/>
      <c r="I25" s="19"/>
      <c r="J25" s="25"/>
      <c r="K25" s="25"/>
      <c r="L25" s="23"/>
      <c r="M25" s="30"/>
      <c r="N25" s="25"/>
      <c r="O25" s="38"/>
      <c r="P25" s="38"/>
      <c r="Q25" s="26"/>
      <c r="R25" s="16"/>
    </row>
    <row r="26" spans="2:24" x14ac:dyDescent="0.25">
      <c r="B26" s="17"/>
      <c r="C26" s="19"/>
      <c r="D26" s="19"/>
      <c r="E26" s="19"/>
      <c r="F26" s="19"/>
      <c r="G26" s="19"/>
      <c r="H26" s="19"/>
      <c r="I26" s="59" t="s">
        <v>13</v>
      </c>
      <c r="J26" s="60">
        <f>SUM(J16,J18,J20,J22,J24)/100</f>
        <v>0</v>
      </c>
      <c r="K26" s="61"/>
      <c r="L26" s="61"/>
      <c r="M26" s="62">
        <f>SUM(M16,M18,M20,M22,M24)</f>
        <v>0</v>
      </c>
      <c r="N26" s="25" t="s">
        <v>9</v>
      </c>
      <c r="O26" s="38"/>
      <c r="P26" s="63">
        <f>+P22+P20</f>
        <v>0</v>
      </c>
      <c r="Q26" s="26"/>
      <c r="R26" s="16"/>
      <c r="T26" s="354" t="str">
        <f>+IF($X$24&lt;=$X$16,"ENVELOPPE DE PLACEMENT DISPONIBLE :","ENVELOPPE DEPASSEE DE :")</f>
        <v>ENVELOPPE DE PLACEMENT DISPONIBLE :</v>
      </c>
      <c r="U26" s="354"/>
      <c r="V26" s="354"/>
      <c r="W26" s="354"/>
      <c r="X26" s="58">
        <f>+IF(X16&gt;X24,X16-X24,X24-X16)</f>
        <v>0</v>
      </c>
    </row>
    <row r="27" spans="2:24" ht="6" customHeight="1" thickBot="1" x14ac:dyDescent="0.3">
      <c r="B27" s="64"/>
      <c r="C27" s="65"/>
      <c r="D27" s="65"/>
      <c r="E27" s="65"/>
      <c r="F27" s="65"/>
      <c r="G27" s="65"/>
      <c r="H27" s="65"/>
      <c r="I27" s="65"/>
      <c r="J27" s="66"/>
      <c r="K27" s="66"/>
      <c r="L27" s="67"/>
      <c r="M27" s="68"/>
      <c r="N27" s="69"/>
      <c r="O27" s="65"/>
      <c r="P27" s="65"/>
      <c r="Q27" s="70"/>
      <c r="R27" s="16"/>
    </row>
    <row r="28" spans="2:24" ht="15.75" thickBot="1" x14ac:dyDescent="0.3">
      <c r="J28" s="4"/>
      <c r="K28" s="4"/>
    </row>
    <row r="29" spans="2:24" ht="15.75" hidden="1" thickBot="1" x14ac:dyDescent="0.3">
      <c r="J29" s="4"/>
      <c r="K29" s="4"/>
      <c r="R29" s="16"/>
    </row>
    <row r="30" spans="2:24" ht="15.75" hidden="1" thickBot="1" x14ac:dyDescent="0.3">
      <c r="B30" s="71"/>
      <c r="C30" s="72"/>
      <c r="D30" s="72"/>
      <c r="E30" s="72"/>
      <c r="F30" s="72"/>
      <c r="G30" s="72"/>
      <c r="H30" s="72"/>
      <c r="I30" s="72"/>
      <c r="J30" s="72"/>
      <c r="K30" s="72"/>
      <c r="L30" s="73"/>
      <c r="M30" s="72"/>
      <c r="N30" s="74"/>
      <c r="O30" s="72"/>
      <c r="P30" s="72"/>
      <c r="Q30" s="75"/>
      <c r="R30" s="16"/>
      <c r="T30" s="76"/>
      <c r="U30" s="76"/>
      <c r="V30" s="76"/>
      <c r="W30" s="76"/>
      <c r="X30" s="77"/>
    </row>
    <row r="31" spans="2:24" ht="15.75" hidden="1" thickBot="1" x14ac:dyDescent="0.3">
      <c r="B31" s="78"/>
      <c r="C31" s="79" t="s">
        <v>14</v>
      </c>
      <c r="D31" s="80"/>
      <c r="E31" s="81"/>
      <c r="F31" s="355" t="s">
        <v>2</v>
      </c>
      <c r="G31" s="355"/>
      <c r="H31" s="271" t="s">
        <v>38</v>
      </c>
      <c r="I31" s="80"/>
      <c r="J31" s="83"/>
      <c r="K31" s="84" t="s">
        <v>3</v>
      </c>
      <c r="L31" s="84" t="s">
        <v>4</v>
      </c>
      <c r="M31" s="85">
        <f>+J31%*$C$34</f>
        <v>0</v>
      </c>
      <c r="N31" s="86"/>
      <c r="O31" s="80"/>
      <c r="P31" s="80"/>
      <c r="Q31" s="87"/>
      <c r="R31" s="16"/>
      <c r="T31" s="6"/>
      <c r="U31" s="6"/>
      <c r="V31" s="6"/>
      <c r="W31" s="6"/>
    </row>
    <row r="32" spans="2:24" ht="15.75" hidden="1" thickBot="1" x14ac:dyDescent="0.3">
      <c r="B32" s="78"/>
      <c r="C32" s="79" t="s">
        <v>15</v>
      </c>
      <c r="D32" s="80"/>
      <c r="E32" s="80"/>
      <c r="F32" s="355"/>
      <c r="G32" s="355"/>
      <c r="H32" s="88"/>
      <c r="I32" s="80"/>
      <c r="J32" s="86"/>
      <c r="K32" s="86"/>
      <c r="L32" s="84"/>
      <c r="M32" s="89"/>
      <c r="N32" s="86"/>
      <c r="O32" s="80"/>
      <c r="P32" s="80"/>
      <c r="Q32" s="87"/>
      <c r="R32" s="41"/>
      <c r="T32" s="6"/>
      <c r="U32" s="6"/>
      <c r="V32" s="6"/>
      <c r="W32" s="6"/>
    </row>
    <row r="33" spans="2:32" ht="15.75" hidden="1" thickBot="1" x14ac:dyDescent="0.3">
      <c r="B33" s="78"/>
      <c r="C33" s="80" t="s">
        <v>5</v>
      </c>
      <c r="D33" s="80"/>
      <c r="E33" s="80"/>
      <c r="F33" s="355"/>
      <c r="G33" s="355"/>
      <c r="H33" s="271" t="s">
        <v>6</v>
      </c>
      <c r="I33" s="80"/>
      <c r="J33" s="262"/>
      <c r="K33" s="84" t="s">
        <v>3</v>
      </c>
      <c r="L33" s="84" t="s">
        <v>4</v>
      </c>
      <c r="M33" s="85">
        <f>+J33%*$C$34</f>
        <v>0</v>
      </c>
      <c r="N33" s="86"/>
      <c r="O33" s="80"/>
      <c r="P33" s="80"/>
      <c r="Q33" s="87"/>
      <c r="R33" s="16"/>
      <c r="T33" s="6"/>
      <c r="U33" s="6"/>
      <c r="V33" s="6"/>
      <c r="W33" s="6"/>
    </row>
    <row r="34" spans="2:32" ht="15.75" hidden="1" thickBot="1" x14ac:dyDescent="0.3">
      <c r="B34" s="78"/>
      <c r="C34" s="91">
        <v>0</v>
      </c>
      <c r="D34" s="80"/>
      <c r="E34" s="80"/>
      <c r="F34" s="355"/>
      <c r="G34" s="355"/>
      <c r="H34" s="88"/>
      <c r="I34" s="80"/>
      <c r="J34" s="86"/>
      <c r="K34" s="86"/>
      <c r="L34" s="84"/>
      <c r="M34" s="90"/>
      <c r="N34" s="86"/>
      <c r="O34" s="80"/>
      <c r="P34" s="80"/>
      <c r="Q34" s="87"/>
      <c r="R34" s="41"/>
      <c r="T34" s="6"/>
      <c r="U34" s="6"/>
      <c r="V34" s="6"/>
      <c r="W34" s="6"/>
    </row>
    <row r="35" spans="2:32" hidden="1" x14ac:dyDescent="0.25">
      <c r="B35" s="78"/>
      <c r="C35" s="80"/>
      <c r="D35" s="80"/>
      <c r="E35" s="80"/>
      <c r="F35" s="355"/>
      <c r="G35" s="355"/>
      <c r="H35" s="82"/>
      <c r="I35" s="80"/>
      <c r="J35" s="89"/>
      <c r="K35" s="84"/>
      <c r="L35" s="84"/>
      <c r="M35" s="89"/>
      <c r="N35" s="86"/>
      <c r="O35" s="92"/>
      <c r="P35" s="93"/>
      <c r="Q35" s="94"/>
      <c r="R35" s="16"/>
      <c r="T35" s="6"/>
      <c r="U35" s="6"/>
      <c r="V35" s="6"/>
      <c r="W35" s="6"/>
    </row>
    <row r="36" spans="2:32" ht="15.75" hidden="1" thickBot="1" x14ac:dyDescent="0.3">
      <c r="B36" s="78"/>
      <c r="C36" s="92" t="s">
        <v>7</v>
      </c>
      <c r="D36" s="80"/>
      <c r="E36" s="80"/>
      <c r="F36" s="88"/>
      <c r="G36" s="80"/>
      <c r="H36" s="88"/>
      <c r="I36" s="80"/>
      <c r="J36" s="86"/>
      <c r="K36" s="84"/>
      <c r="L36" s="84"/>
      <c r="M36" s="89"/>
      <c r="N36" s="86"/>
      <c r="O36" s="92"/>
      <c r="P36" s="93"/>
      <c r="Q36" s="94"/>
      <c r="R36" s="41"/>
    </row>
    <row r="37" spans="2:32" ht="15.75" hidden="1" thickBot="1" x14ac:dyDescent="0.3">
      <c r="B37" s="95"/>
      <c r="C37" s="92" t="s">
        <v>41</v>
      </c>
      <c r="D37" s="96"/>
      <c r="E37" s="96"/>
      <c r="F37" s="353" t="s">
        <v>53</v>
      </c>
      <c r="G37" s="353"/>
      <c r="H37" s="265" t="s">
        <v>8</v>
      </c>
      <c r="I37" s="96"/>
      <c r="J37" s="97"/>
      <c r="K37" s="98" t="s">
        <v>3</v>
      </c>
      <c r="L37" s="98" t="s">
        <v>4</v>
      </c>
      <c r="M37" s="99">
        <f>+J37%*$C$34</f>
        <v>0</v>
      </c>
      <c r="N37" s="100" t="s">
        <v>9</v>
      </c>
      <c r="O37" s="92" t="s">
        <v>10</v>
      </c>
      <c r="P37" s="101">
        <f>+IF((M22+$M$37)&lt;=365,(M22+$M$37)*35%,+IF(AND((M22+$M$37)&gt;365,(M22+$M$37)&lt;=1460)=TRUE,127.75+((M22+$M$37)-365)*75%,IF(AND((M22+$M$37)&gt;1460,(M22+$M$37)&lt;=1825)=TRUE,127.75+(1460-365)*75%+((M22+$M$37)-1460)*100%,1314)))-P22</f>
        <v>0</v>
      </c>
      <c r="Q37" s="102"/>
      <c r="R37" s="16"/>
    </row>
    <row r="38" spans="2:32" ht="15.75" hidden="1" thickBot="1" x14ac:dyDescent="0.3">
      <c r="B38" s="78"/>
      <c r="C38" s="279" t="s">
        <v>40</v>
      </c>
      <c r="D38" s="80"/>
      <c r="E38" s="80"/>
      <c r="F38" s="80"/>
      <c r="G38" s="80"/>
      <c r="H38" s="80"/>
      <c r="I38" s="80"/>
      <c r="J38" s="86"/>
      <c r="K38" s="84"/>
      <c r="L38" s="84"/>
      <c r="M38" s="89"/>
      <c r="N38" s="86"/>
      <c r="O38" s="92"/>
      <c r="P38" s="93"/>
      <c r="Q38" s="94"/>
      <c r="R38" s="16"/>
    </row>
    <row r="39" spans="2:32" ht="15.75" hidden="1" thickBot="1" x14ac:dyDescent="0.3">
      <c r="B39" s="78"/>
      <c r="C39" s="80"/>
      <c r="D39" s="80"/>
      <c r="E39" s="80"/>
      <c r="F39" s="80"/>
      <c r="G39" s="80"/>
      <c r="H39" s="103"/>
      <c r="I39" s="104" t="s">
        <v>11</v>
      </c>
      <c r="J39" s="83"/>
      <c r="K39" s="84" t="s">
        <v>3</v>
      </c>
      <c r="L39" s="84" t="s">
        <v>4</v>
      </c>
      <c r="M39" s="105">
        <f>+J39%*$C$34</f>
        <v>0</v>
      </c>
      <c r="N39" s="86"/>
      <c r="O39" s="92"/>
      <c r="P39" s="106"/>
      <c r="Q39" s="87"/>
      <c r="R39" s="16"/>
    </row>
    <row r="40" spans="2:32" hidden="1" x14ac:dyDescent="0.25">
      <c r="B40" s="78"/>
      <c r="C40" s="80"/>
      <c r="D40" s="80"/>
      <c r="E40" s="80"/>
      <c r="F40" s="80"/>
      <c r="G40" s="80"/>
      <c r="H40" s="80"/>
      <c r="I40" s="80"/>
      <c r="J40" s="86"/>
      <c r="K40" s="86"/>
      <c r="L40" s="84"/>
      <c r="M40" s="89"/>
      <c r="N40" s="86"/>
      <c r="O40" s="92"/>
      <c r="P40" s="92"/>
      <c r="Q40" s="87"/>
      <c r="R40" s="16"/>
    </row>
    <row r="41" spans="2:32" hidden="1" x14ac:dyDescent="0.25">
      <c r="B41" s="78"/>
      <c r="C41" s="80"/>
      <c r="D41" s="80"/>
      <c r="E41" s="80"/>
      <c r="F41" s="80"/>
      <c r="G41" s="80"/>
      <c r="H41" s="80"/>
      <c r="I41" s="107" t="s">
        <v>13</v>
      </c>
      <c r="J41" s="108">
        <f>SUM(J31,J33,J35,J37,J39)/100</f>
        <v>0</v>
      </c>
      <c r="K41" s="109"/>
      <c r="L41" s="109"/>
      <c r="M41" s="110">
        <f>SUM(M31,M33,M35,M37,M39)</f>
        <v>0</v>
      </c>
      <c r="N41" s="86" t="s">
        <v>9</v>
      </c>
      <c r="O41" s="92"/>
      <c r="P41" s="111">
        <f>+P37+P35</f>
        <v>0</v>
      </c>
      <c r="Q41" s="87"/>
      <c r="R41" s="16"/>
    </row>
    <row r="42" spans="2:32" ht="15.75" hidden="1" thickBot="1" x14ac:dyDescent="0.3">
      <c r="B42" s="112"/>
      <c r="C42" s="113"/>
      <c r="D42" s="113"/>
      <c r="E42" s="113"/>
      <c r="F42" s="113"/>
      <c r="G42" s="113"/>
      <c r="H42" s="113"/>
      <c r="I42" s="113"/>
      <c r="J42" s="114"/>
      <c r="K42" s="114"/>
      <c r="L42" s="115"/>
      <c r="M42" s="116"/>
      <c r="N42" s="117"/>
      <c r="O42" s="113"/>
      <c r="P42" s="113"/>
      <c r="Q42" s="118"/>
    </row>
    <row r="43" spans="2:32" ht="15.75" hidden="1" thickBot="1" x14ac:dyDescent="0.3">
      <c r="J43" s="4"/>
      <c r="K43" s="4"/>
      <c r="R43" s="16"/>
    </row>
    <row r="44" spans="2:32" ht="15.75" thickBot="1" x14ac:dyDescent="0.3">
      <c r="B44" s="119"/>
      <c r="C44" s="120"/>
      <c r="D44" s="120"/>
      <c r="E44" s="120"/>
      <c r="F44" s="120"/>
      <c r="G44" s="120"/>
      <c r="H44" s="120"/>
      <c r="I44" s="120"/>
      <c r="J44" s="121"/>
      <c r="K44" s="121"/>
      <c r="L44" s="122"/>
      <c r="M44" s="120"/>
      <c r="N44" s="121"/>
      <c r="O44" s="120"/>
      <c r="P44" s="120"/>
      <c r="Q44" s="123"/>
      <c r="R44" s="16"/>
    </row>
    <row r="45" spans="2:32" ht="13.5" customHeight="1" thickBot="1" x14ac:dyDescent="0.3">
      <c r="B45" s="124"/>
      <c r="C45" s="125" t="s">
        <v>16</v>
      </c>
      <c r="D45" s="126"/>
      <c r="E45" s="127"/>
      <c r="F45" s="347" t="s">
        <v>43</v>
      </c>
      <c r="G45" s="347"/>
      <c r="H45" s="272" t="s">
        <v>39</v>
      </c>
      <c r="I45" s="126"/>
      <c r="J45" s="22"/>
      <c r="K45" s="129" t="s">
        <v>3</v>
      </c>
      <c r="L45" s="129" t="s">
        <v>4</v>
      </c>
      <c r="M45" s="130">
        <f>+J45%*$C$48</f>
        <v>0</v>
      </c>
      <c r="N45" s="131"/>
      <c r="O45" s="126"/>
      <c r="P45" s="126"/>
      <c r="Q45" s="132"/>
      <c r="R45" s="16"/>
      <c r="T45" s="76" t="s">
        <v>93</v>
      </c>
      <c r="U45" s="76"/>
      <c r="V45" s="76"/>
      <c r="W45" s="76"/>
      <c r="X45" s="77">
        <f>ROUND(+X48+X51+X53,2)</f>
        <v>0</v>
      </c>
    </row>
    <row r="46" spans="2:32" ht="12.75" customHeight="1" thickBot="1" x14ac:dyDescent="0.3">
      <c r="B46" s="124"/>
      <c r="C46" s="133" t="s">
        <v>62</v>
      </c>
      <c r="D46" s="126"/>
      <c r="E46" s="126"/>
      <c r="F46" s="347"/>
      <c r="G46" s="347"/>
      <c r="H46" s="134"/>
      <c r="I46" s="126"/>
      <c r="J46" s="131"/>
      <c r="K46" s="129"/>
      <c r="L46" s="129"/>
      <c r="M46" s="130"/>
      <c r="N46" s="131"/>
      <c r="O46" s="126"/>
      <c r="P46" s="126"/>
      <c r="Q46" s="132"/>
      <c r="R46" s="41"/>
      <c r="T46" s="31"/>
      <c r="U46" s="31"/>
      <c r="V46" s="32"/>
      <c r="W46" s="32"/>
      <c r="X46" s="33"/>
    </row>
    <row r="47" spans="2:32" ht="16.5" hidden="1" customHeight="1" thickTop="1" thickBot="1" x14ac:dyDescent="0.3">
      <c r="B47" s="124"/>
      <c r="C47" s="126"/>
      <c r="D47" s="126"/>
      <c r="E47" s="126"/>
      <c r="F47" s="347"/>
      <c r="G47" s="347"/>
      <c r="H47" s="272" t="str">
        <f>H18</f>
        <v>FCPE ALTICE Actionnariat</v>
      </c>
      <c r="I47" s="126"/>
      <c r="J47" s="22"/>
      <c r="K47" s="129" t="s">
        <v>3</v>
      </c>
      <c r="L47" s="129" t="s">
        <v>4</v>
      </c>
      <c r="M47" s="130">
        <f>+J47%*$C$48</f>
        <v>0</v>
      </c>
      <c r="N47" s="131" t="s">
        <v>9</v>
      </c>
      <c r="O47" s="133" t="s">
        <v>10</v>
      </c>
      <c r="P47" s="135">
        <f>IF($M$47&lt;=1000*CFDT!C4,$M$47/CFDT!C4*50%,500)</f>
        <v>0</v>
      </c>
      <c r="Q47" s="136"/>
      <c r="R47" s="16"/>
    </row>
    <row r="48" spans="2:32" ht="16.5" thickTop="1" thickBot="1" x14ac:dyDescent="0.3">
      <c r="B48" s="124"/>
      <c r="C48" s="35"/>
      <c r="D48" s="126"/>
      <c r="E48" s="126"/>
      <c r="F48" s="347"/>
      <c r="G48" s="347"/>
      <c r="H48" s="134"/>
      <c r="I48" s="126"/>
      <c r="J48" s="131"/>
      <c r="K48" s="129"/>
      <c r="L48" s="129"/>
      <c r="M48" s="130"/>
      <c r="N48" s="131"/>
      <c r="O48" s="133"/>
      <c r="P48" s="133"/>
      <c r="Q48" s="132"/>
      <c r="R48" s="41"/>
      <c r="T48" s="137"/>
      <c r="U48" s="137"/>
      <c r="X48" s="139"/>
      <c r="AA48" s="324"/>
      <c r="AB48" s="324"/>
      <c r="AC48" s="324"/>
      <c r="AD48" s="324"/>
      <c r="AE48" s="324"/>
      <c r="AF48" s="324"/>
    </row>
    <row r="49" spans="2:32" ht="13.5" customHeight="1" x14ac:dyDescent="0.25">
      <c r="B49" s="124"/>
      <c r="C49" s="133" t="s">
        <v>64</v>
      </c>
      <c r="D49" s="133"/>
      <c r="E49" s="126"/>
      <c r="F49" s="347"/>
      <c r="G49" s="347"/>
      <c r="H49" s="128"/>
      <c r="I49" s="126"/>
      <c r="J49" s="126"/>
      <c r="K49" s="129"/>
      <c r="L49" s="129"/>
      <c r="M49" s="130"/>
      <c r="N49" s="131"/>
      <c r="O49" s="133"/>
      <c r="P49" s="135"/>
      <c r="Q49" s="136"/>
      <c r="R49" s="16"/>
      <c r="T49" s="330"/>
      <c r="U49" s="331"/>
      <c r="V49" s="286"/>
      <c r="W49" s="286"/>
      <c r="X49" s="139"/>
      <c r="AA49" s="324"/>
      <c r="AB49" s="324"/>
      <c r="AC49" s="324"/>
      <c r="AD49" s="324"/>
      <c r="AE49" s="324"/>
      <c r="AF49" s="324"/>
    </row>
    <row r="50" spans="2:32" ht="12.75" customHeight="1" thickBot="1" x14ac:dyDescent="0.3">
      <c r="B50" s="124"/>
      <c r="C50" s="133" t="s">
        <v>50</v>
      </c>
      <c r="D50" s="133"/>
      <c r="E50" s="126"/>
      <c r="F50" s="126"/>
      <c r="G50" s="126"/>
      <c r="H50" s="126"/>
      <c r="I50" s="126"/>
      <c r="J50" s="131"/>
      <c r="K50" s="129"/>
      <c r="L50" s="129"/>
      <c r="M50" s="130"/>
      <c r="N50" s="131"/>
      <c r="O50" s="133"/>
      <c r="P50" s="133"/>
      <c r="Q50" s="132"/>
      <c r="R50" s="41"/>
      <c r="T50" s="138"/>
      <c r="U50" s="138"/>
      <c r="X50" s="139"/>
      <c r="AA50" s="324"/>
      <c r="AB50" s="324"/>
      <c r="AC50" s="324"/>
      <c r="AD50" s="324"/>
      <c r="AE50" s="324"/>
      <c r="AF50" s="324"/>
    </row>
    <row r="51" spans="2:32" ht="15.75" thickBot="1" x14ac:dyDescent="0.3">
      <c r="B51" s="124"/>
      <c r="C51" s="133"/>
      <c r="D51" s="133"/>
      <c r="E51" s="126"/>
      <c r="F51" s="346" t="s">
        <v>53</v>
      </c>
      <c r="G51" s="346"/>
      <c r="H51" s="264"/>
      <c r="I51" s="126"/>
      <c r="J51" s="22"/>
      <c r="K51" s="129" t="s">
        <v>3</v>
      </c>
      <c r="L51" s="129" t="s">
        <v>4</v>
      </c>
      <c r="M51" s="130">
        <f>+J51%*$C$48</f>
        <v>0</v>
      </c>
      <c r="N51" s="131" t="s">
        <v>9</v>
      </c>
      <c r="O51" s="133" t="s">
        <v>10</v>
      </c>
      <c r="P51" s="314">
        <f>+IF(+($M$22+$M$37+$M$51)&lt;=365,+($M$22+$M$37+$M$51)*35%,+IF(AND(+($M$22+$M$37+$M$51)&gt;365,+($M$22+$M$37+$M$51)&lt;=1460)=TRUE,127.75+(($M$22+$M$37+$M$51)-365)*75%,IF(AND(($M$22+$M$37+$M$51)&gt;1460,+($M$22+$M$37+$M$51)&lt;=1825)=TRUE,127.75+(1460-365)*75%+(($M$22+$M$37+$M$51)-1460)*100%,1314)))-$P$22-$P$37</f>
        <v>0</v>
      </c>
      <c r="Q51" s="136"/>
      <c r="R51" s="16"/>
      <c r="T51" s="260"/>
      <c r="U51" s="260"/>
      <c r="X51" s="140"/>
      <c r="AA51" s="324"/>
      <c r="AB51" s="324"/>
      <c r="AC51" s="324"/>
      <c r="AD51" s="324"/>
      <c r="AE51" s="324"/>
      <c r="AF51" s="324"/>
    </row>
    <row r="52" spans="2:32" ht="15.75" thickBot="1" x14ac:dyDescent="0.3">
      <c r="B52" s="124"/>
      <c r="C52" s="133"/>
      <c r="D52" s="133"/>
      <c r="E52" s="126"/>
      <c r="F52" s="126"/>
      <c r="G52" s="126"/>
      <c r="H52" s="126"/>
      <c r="I52" s="126"/>
      <c r="J52" s="131"/>
      <c r="K52" s="129"/>
      <c r="L52" s="129"/>
      <c r="M52" s="130"/>
      <c r="N52" s="131"/>
      <c r="O52" s="133"/>
      <c r="P52" s="133"/>
      <c r="Q52" s="132"/>
      <c r="R52" s="16"/>
      <c r="T52" s="138"/>
      <c r="U52" s="138"/>
      <c r="AA52" s="324"/>
      <c r="AB52" s="324"/>
      <c r="AC52" s="324"/>
      <c r="AD52" s="324"/>
      <c r="AE52" s="324"/>
      <c r="AF52" s="324"/>
    </row>
    <row r="53" spans="2:32" ht="13.5" customHeight="1" thickBot="1" x14ac:dyDescent="0.3">
      <c r="B53" s="124"/>
      <c r="C53" s="357"/>
      <c r="D53" s="357"/>
      <c r="E53" s="357"/>
      <c r="F53" s="357"/>
      <c r="G53" s="357"/>
      <c r="H53" s="142"/>
      <c r="I53" s="143" t="s">
        <v>18</v>
      </c>
      <c r="J53" s="22"/>
      <c r="K53" s="129" t="s">
        <v>3</v>
      </c>
      <c r="L53" s="129" t="s">
        <v>4</v>
      </c>
      <c r="M53" s="144">
        <f>+J53%*$C$48</f>
        <v>0</v>
      </c>
      <c r="N53" s="131"/>
      <c r="O53" s="133"/>
      <c r="P53" s="145"/>
      <c r="Q53" s="132"/>
      <c r="R53" s="16"/>
      <c r="T53" s="57" t="s">
        <v>59</v>
      </c>
      <c r="U53" s="294"/>
      <c r="X53" s="316">
        <f>(+$P$22+$P$37+$P$51+$P$80+$P$65+$X$81)*0.903</f>
        <v>0</v>
      </c>
      <c r="AA53" s="324"/>
      <c r="AB53" s="324"/>
      <c r="AC53" s="324"/>
      <c r="AD53" s="324"/>
      <c r="AE53" s="324"/>
      <c r="AF53" s="324"/>
    </row>
    <row r="54" spans="2:32" x14ac:dyDescent="0.25">
      <c r="B54" s="124"/>
      <c r="C54" s="357"/>
      <c r="D54" s="357"/>
      <c r="E54" s="357"/>
      <c r="F54" s="357"/>
      <c r="G54" s="357"/>
      <c r="H54" s="126"/>
      <c r="I54" s="126"/>
      <c r="J54" s="131"/>
      <c r="K54" s="131"/>
      <c r="L54" s="129"/>
      <c r="M54" s="130"/>
      <c r="N54" s="131"/>
      <c r="O54" s="133"/>
      <c r="P54" s="133"/>
      <c r="Q54" s="132"/>
      <c r="R54" s="16"/>
      <c r="T54" s="326" t="s">
        <v>85</v>
      </c>
      <c r="U54" s="292"/>
      <c r="W54" s="16"/>
      <c r="AA54" s="324"/>
      <c r="AB54" s="324"/>
      <c r="AC54" s="324"/>
      <c r="AD54" s="324"/>
      <c r="AE54" s="324"/>
      <c r="AF54" s="324"/>
    </row>
    <row r="55" spans="2:32" x14ac:dyDescent="0.25">
      <c r="B55" s="124"/>
      <c r="C55" s="133"/>
      <c r="D55" s="133"/>
      <c r="E55" s="126"/>
      <c r="F55" s="126"/>
      <c r="G55" s="126"/>
      <c r="H55" s="126"/>
      <c r="I55" s="146" t="s">
        <v>13</v>
      </c>
      <c r="J55" s="147">
        <f>SUM(J45,J47,J49,J51,J53)/100</f>
        <v>0</v>
      </c>
      <c r="K55" s="148"/>
      <c r="L55" s="148"/>
      <c r="M55" s="149">
        <f>SUM(M45,M47,M49,M51,M53)</f>
        <v>0</v>
      </c>
      <c r="N55" s="131" t="s">
        <v>9</v>
      </c>
      <c r="O55" s="133"/>
      <c r="P55" s="150">
        <f>SUM(P45,P47,P49,P51,P53)</f>
        <v>0</v>
      </c>
      <c r="Q55" s="132"/>
      <c r="R55" s="16"/>
      <c r="AA55" s="324"/>
      <c r="AB55" s="324"/>
      <c r="AC55" s="324"/>
      <c r="AD55" s="324"/>
      <c r="AE55" s="324"/>
      <c r="AF55" s="324"/>
    </row>
    <row r="56" spans="2:32" ht="15.75" thickBot="1" x14ac:dyDescent="0.3">
      <c r="B56" s="151"/>
      <c r="C56" s="152"/>
      <c r="D56" s="152"/>
      <c r="E56" s="152"/>
      <c r="F56" s="152"/>
      <c r="G56" s="152"/>
      <c r="H56" s="152"/>
      <c r="I56" s="152"/>
      <c r="J56" s="153"/>
      <c r="K56" s="153"/>
      <c r="L56" s="154"/>
      <c r="M56" s="155"/>
      <c r="N56" s="156"/>
      <c r="O56" s="152"/>
      <c r="P56" s="152"/>
      <c r="Q56" s="157"/>
      <c r="AA56" s="324"/>
      <c r="AB56" s="324"/>
      <c r="AC56" s="324"/>
      <c r="AD56" s="324"/>
      <c r="AE56" s="324"/>
      <c r="AF56" s="324"/>
    </row>
    <row r="57" spans="2:32" ht="15.75" thickBot="1" x14ac:dyDescent="0.3">
      <c r="J57" s="4"/>
      <c r="K57" s="4"/>
      <c r="R57" s="16"/>
      <c r="AA57" s="324"/>
      <c r="AB57" s="324"/>
      <c r="AC57" s="324"/>
      <c r="AD57" s="324"/>
      <c r="AE57" s="324"/>
      <c r="AF57" s="324"/>
    </row>
    <row r="58" spans="2:32" ht="15.75" hidden="1" thickBot="1" x14ac:dyDescent="0.3">
      <c r="B58" s="158"/>
      <c r="C58" s="159"/>
      <c r="D58" s="159"/>
      <c r="E58" s="159"/>
      <c r="F58" s="159"/>
      <c r="G58" s="159"/>
      <c r="H58" s="159"/>
      <c r="I58" s="159"/>
      <c r="J58" s="160"/>
      <c r="K58" s="160"/>
      <c r="L58" s="161"/>
      <c r="M58" s="159"/>
      <c r="N58" s="160"/>
      <c r="O58" s="159"/>
      <c r="P58" s="159"/>
      <c r="Q58" s="162"/>
      <c r="R58" s="16"/>
      <c r="T58" s="332"/>
      <c r="U58" s="332"/>
      <c r="AA58" s="324"/>
      <c r="AB58" s="324"/>
      <c r="AC58" s="324"/>
      <c r="AD58" s="324"/>
      <c r="AE58" s="324"/>
      <c r="AF58" s="324"/>
    </row>
    <row r="59" spans="2:32" ht="15.75" hidden="1" thickBot="1" x14ac:dyDescent="0.3">
      <c r="B59" s="163"/>
      <c r="C59" s="164" t="s">
        <v>14</v>
      </c>
      <c r="D59" s="165"/>
      <c r="E59" s="166"/>
      <c r="F59" s="356" t="s">
        <v>43</v>
      </c>
      <c r="G59" s="356"/>
      <c r="H59" s="167" t="s">
        <v>17</v>
      </c>
      <c r="I59" s="165"/>
      <c r="J59" s="22"/>
      <c r="K59" s="168" t="s">
        <v>3</v>
      </c>
      <c r="L59" s="168" t="s">
        <v>4</v>
      </c>
      <c r="M59" s="169">
        <f>+J59%*$C$63</f>
        <v>0</v>
      </c>
      <c r="N59" s="170"/>
      <c r="O59" s="165"/>
      <c r="P59" s="165"/>
      <c r="Q59" s="171"/>
      <c r="R59" s="16"/>
      <c r="T59" s="333"/>
      <c r="U59" s="333"/>
      <c r="X59" s="141"/>
      <c r="AA59" s="324"/>
      <c r="AB59" s="324"/>
      <c r="AC59" s="324"/>
      <c r="AD59" s="324"/>
      <c r="AE59" s="324"/>
      <c r="AF59" s="324"/>
    </row>
    <row r="60" spans="2:32" hidden="1" x14ac:dyDescent="0.25">
      <c r="B60" s="163"/>
      <c r="C60" s="164" t="s">
        <v>19</v>
      </c>
      <c r="D60" s="165"/>
      <c r="E60" s="165"/>
      <c r="F60" s="356"/>
      <c r="G60" s="356"/>
      <c r="H60" s="172"/>
      <c r="I60" s="165"/>
      <c r="J60" s="170"/>
      <c r="K60" s="168"/>
      <c r="L60" s="168"/>
      <c r="M60" s="173"/>
      <c r="N60" s="170"/>
      <c r="O60" s="165"/>
      <c r="P60" s="165"/>
      <c r="Q60" s="171"/>
      <c r="R60" s="41"/>
      <c r="T60" s="332"/>
      <c r="U60" s="332"/>
      <c r="AA60" s="324"/>
      <c r="AB60" s="324"/>
      <c r="AC60" s="324"/>
      <c r="AD60" s="324"/>
      <c r="AE60" s="324"/>
      <c r="AF60" s="324"/>
    </row>
    <row r="61" spans="2:32" ht="15.75" hidden="1" customHeight="1" thickBot="1" x14ac:dyDescent="0.3">
      <c r="B61" s="163"/>
      <c r="C61" s="174" t="s">
        <v>5</v>
      </c>
      <c r="D61" s="165"/>
      <c r="E61" s="165"/>
      <c r="F61" s="356"/>
      <c r="G61" s="356"/>
      <c r="H61" s="167" t="s">
        <v>6</v>
      </c>
      <c r="I61" s="165"/>
      <c r="J61" s="22"/>
      <c r="K61" s="168" t="s">
        <v>3</v>
      </c>
      <c r="L61" s="168" t="s">
        <v>4</v>
      </c>
      <c r="M61" s="173">
        <f>+J61%*$C$63</f>
        <v>0</v>
      </c>
      <c r="N61" s="170" t="s">
        <v>9</v>
      </c>
      <c r="O61" s="174" t="s">
        <v>36</v>
      </c>
      <c r="P61" s="175"/>
      <c r="Q61" s="176"/>
      <c r="R61" s="16"/>
      <c r="T61" s="333"/>
      <c r="U61" s="333"/>
      <c r="AA61" s="324"/>
      <c r="AB61" s="324"/>
      <c r="AC61" s="324"/>
      <c r="AD61" s="324"/>
      <c r="AE61" s="324"/>
      <c r="AF61" s="324"/>
    </row>
    <row r="62" spans="2:32" ht="15.75" hidden="1" thickBot="1" x14ac:dyDescent="0.3">
      <c r="B62" s="163"/>
      <c r="C62" s="174" t="s">
        <v>5</v>
      </c>
      <c r="D62" s="165"/>
      <c r="E62" s="165"/>
      <c r="F62" s="356"/>
      <c r="G62" s="356"/>
      <c r="H62" s="172"/>
      <c r="I62" s="165"/>
      <c r="J62" s="170"/>
      <c r="K62" s="168"/>
      <c r="L62" s="168"/>
      <c r="M62" s="173"/>
      <c r="N62" s="170"/>
      <c r="O62" s="174"/>
      <c r="P62" s="174"/>
      <c r="Q62" s="171"/>
      <c r="R62" s="41"/>
      <c r="T62" s="332"/>
      <c r="U62" s="332"/>
      <c r="AA62" s="324"/>
      <c r="AB62" s="324"/>
      <c r="AC62" s="324"/>
      <c r="AD62" s="324"/>
      <c r="AE62" s="324"/>
      <c r="AF62" s="324"/>
    </row>
    <row r="63" spans="2:32" ht="15.75" hidden="1" thickBot="1" x14ac:dyDescent="0.3">
      <c r="B63" s="163"/>
      <c r="C63" s="35"/>
      <c r="D63" s="165"/>
      <c r="E63" s="165"/>
      <c r="F63" s="356"/>
      <c r="G63" s="356"/>
      <c r="H63" s="167"/>
      <c r="I63" s="165"/>
      <c r="J63" s="165"/>
      <c r="K63" s="168"/>
      <c r="L63" s="168"/>
      <c r="M63" s="173"/>
      <c r="N63" s="170"/>
      <c r="O63" s="174"/>
      <c r="P63" s="175"/>
      <c r="Q63" s="176"/>
      <c r="R63" s="16"/>
      <c r="T63" s="10"/>
      <c r="U63" s="10"/>
      <c r="AA63" s="324"/>
      <c r="AB63" s="324"/>
      <c r="AC63" s="324"/>
      <c r="AD63" s="324"/>
      <c r="AE63" s="324"/>
      <c r="AF63" s="324"/>
    </row>
    <row r="64" spans="2:32" ht="15.75" hidden="1" thickBot="1" x14ac:dyDescent="0.3">
      <c r="B64" s="163"/>
      <c r="C64" s="165"/>
      <c r="D64" s="165"/>
      <c r="E64" s="165"/>
      <c r="F64" s="165"/>
      <c r="G64" s="165"/>
      <c r="H64" s="165"/>
      <c r="I64" s="165"/>
      <c r="J64" s="170"/>
      <c r="K64" s="168"/>
      <c r="L64" s="168"/>
      <c r="M64" s="173"/>
      <c r="N64" s="170"/>
      <c r="O64" s="174"/>
      <c r="P64" s="174"/>
      <c r="Q64" s="171"/>
      <c r="R64" s="41"/>
      <c r="T64" s="10"/>
      <c r="U64" s="10"/>
      <c r="AA64" s="324"/>
      <c r="AB64" s="324"/>
      <c r="AC64" s="324"/>
      <c r="AD64" s="324"/>
      <c r="AE64" s="324"/>
      <c r="AF64" s="324"/>
    </row>
    <row r="65" spans="2:32" ht="15.75" hidden="1" thickBot="1" x14ac:dyDescent="0.3">
      <c r="B65" s="163"/>
      <c r="C65" s="174" t="s">
        <v>20</v>
      </c>
      <c r="D65" s="165"/>
      <c r="E65" s="165"/>
      <c r="F65" s="346" t="s">
        <v>53</v>
      </c>
      <c r="G65" s="346"/>
      <c r="H65" s="288" t="s">
        <v>8</v>
      </c>
      <c r="I65" s="165"/>
      <c r="J65" s="22"/>
      <c r="K65" s="168" t="s">
        <v>3</v>
      </c>
      <c r="L65" s="168" t="s">
        <v>4</v>
      </c>
      <c r="M65" s="173">
        <f>+J65%*$C$63</f>
        <v>0</v>
      </c>
      <c r="N65" s="170" t="s">
        <v>9</v>
      </c>
      <c r="O65" s="174" t="s">
        <v>10</v>
      </c>
      <c r="P65" s="175">
        <f>+IF(+($M$22+$M$37+$M$51+$M$65)&lt;=365,+($M$22+$M$37+$M$51+$M$65)*35%,+IF(AND(+($M$22+$M$37+$M$51+$M$65)&gt;365,+($M$22+$M$37+$M$51+$M$65)&lt;=1460)=TRUE,127.75+(($M$22+$M$37+$M$51+$M$65)-365)*75%,IF(AND(($M$22+$M$37+$M$51+$M$65)&gt;1460,+($M$22+$M$37+$M$51+$M$65)&lt;=1825)=TRUE,127.75+(1460-365)*75%+(($M$22+$M$37+$M$51+$M$65)-1460)*100%,1314)))-$P$22-$P$37-$P$51</f>
        <v>0</v>
      </c>
      <c r="Q65" s="176"/>
      <c r="R65" s="16"/>
      <c r="T65" s="10"/>
      <c r="U65" s="10"/>
      <c r="AA65" s="324"/>
      <c r="AB65" s="324"/>
      <c r="AC65" s="324"/>
      <c r="AD65" s="324"/>
      <c r="AE65" s="324"/>
      <c r="AF65" s="324"/>
    </row>
    <row r="66" spans="2:32" ht="15.75" hidden="1" thickBot="1" x14ac:dyDescent="0.3">
      <c r="B66" s="163"/>
      <c r="C66" s="165"/>
      <c r="D66" s="165"/>
      <c r="E66" s="165"/>
      <c r="F66" s="165"/>
      <c r="G66" s="165"/>
      <c r="H66" s="165"/>
      <c r="I66" s="165"/>
      <c r="J66" s="170"/>
      <c r="K66" s="168"/>
      <c r="L66" s="168"/>
      <c r="M66" s="173"/>
      <c r="N66" s="170"/>
      <c r="O66" s="174"/>
      <c r="P66" s="174"/>
      <c r="Q66" s="171"/>
      <c r="R66" s="16"/>
      <c r="T66" s="10"/>
      <c r="U66" s="10"/>
      <c r="AA66" s="324"/>
      <c r="AB66" s="324"/>
      <c r="AC66" s="324"/>
      <c r="AD66" s="324"/>
      <c r="AE66" s="324"/>
      <c r="AF66" s="324"/>
    </row>
    <row r="67" spans="2:32" ht="15.75" hidden="1" thickBot="1" x14ac:dyDescent="0.3">
      <c r="B67" s="163"/>
      <c r="C67" s="165"/>
      <c r="D67" s="165"/>
      <c r="E67" s="165"/>
      <c r="F67" s="165"/>
      <c r="G67" s="165"/>
      <c r="H67" s="177"/>
      <c r="I67" s="178" t="s">
        <v>21</v>
      </c>
      <c r="J67" s="179"/>
      <c r="K67" s="168" t="s">
        <v>3</v>
      </c>
      <c r="L67" s="168" t="s">
        <v>4</v>
      </c>
      <c r="M67" s="180">
        <f>+J67%*$C$63</f>
        <v>0</v>
      </c>
      <c r="N67" s="170"/>
      <c r="O67" s="174"/>
      <c r="P67" s="181"/>
      <c r="Q67" s="171"/>
      <c r="R67" s="16"/>
      <c r="T67" s="10"/>
      <c r="U67" s="10"/>
      <c r="AA67" s="324"/>
      <c r="AB67" s="324"/>
      <c r="AC67" s="324"/>
      <c r="AD67" s="324"/>
      <c r="AE67" s="324"/>
      <c r="AF67" s="324"/>
    </row>
    <row r="68" spans="2:32" hidden="1" x14ac:dyDescent="0.25">
      <c r="B68" s="163"/>
      <c r="C68" s="165"/>
      <c r="D68" s="165"/>
      <c r="E68" s="165"/>
      <c r="F68" s="165"/>
      <c r="G68" s="165"/>
      <c r="H68" s="165"/>
      <c r="I68" s="165"/>
      <c r="J68" s="170"/>
      <c r="K68" s="170"/>
      <c r="L68" s="168"/>
      <c r="M68" s="173"/>
      <c r="N68" s="170"/>
      <c r="O68" s="174"/>
      <c r="P68" s="174"/>
      <c r="Q68" s="171"/>
      <c r="T68" s="10"/>
      <c r="U68" s="10"/>
      <c r="AA68" s="324"/>
      <c r="AB68" s="324"/>
      <c r="AC68" s="324"/>
      <c r="AD68" s="324"/>
      <c r="AE68" s="324"/>
      <c r="AF68" s="324"/>
    </row>
    <row r="69" spans="2:32" s="187" customFormat="1" hidden="1" x14ac:dyDescent="0.25">
      <c r="B69" s="163"/>
      <c r="C69" s="165"/>
      <c r="D69" s="165"/>
      <c r="E69" s="165"/>
      <c r="F69" s="165"/>
      <c r="G69" s="165"/>
      <c r="H69" s="165"/>
      <c r="I69" s="182" t="s">
        <v>13</v>
      </c>
      <c r="J69" s="183">
        <f>SUM(J59,J61,J63,J65,J67)/100</f>
        <v>0</v>
      </c>
      <c r="K69" s="184"/>
      <c r="L69" s="184"/>
      <c r="M69" s="185">
        <f>SUM(M59,M61,M63,M65,M67)</f>
        <v>0</v>
      </c>
      <c r="N69" s="170" t="s">
        <v>9</v>
      </c>
      <c r="O69" s="174"/>
      <c r="P69" s="186">
        <f>SUM(P59,P61,P63,P65,P67)</f>
        <v>0</v>
      </c>
      <c r="Q69" s="171"/>
      <c r="S69" s="1"/>
      <c r="T69" s="10"/>
      <c r="U69" s="10"/>
      <c r="V69" s="1"/>
      <c r="W69" s="1"/>
      <c r="X69" s="1"/>
      <c r="Y69" s="1"/>
    </row>
    <row r="70" spans="2:32" s="187" customFormat="1" ht="15.75" hidden="1" thickBot="1" x14ac:dyDescent="0.3">
      <c r="B70" s="188"/>
      <c r="C70" s="189"/>
      <c r="D70" s="189"/>
      <c r="E70" s="189"/>
      <c r="F70" s="189"/>
      <c r="G70" s="189"/>
      <c r="H70" s="189"/>
      <c r="I70" s="189"/>
      <c r="J70" s="190"/>
      <c r="K70" s="190"/>
      <c r="L70" s="191"/>
      <c r="M70" s="192"/>
      <c r="N70" s="193"/>
      <c r="O70" s="189"/>
      <c r="P70" s="189"/>
      <c r="Q70" s="194"/>
      <c r="S70" s="1"/>
      <c r="T70" s="10"/>
      <c r="U70" s="10"/>
      <c r="V70" s="1"/>
      <c r="W70" s="1"/>
      <c r="X70" s="1"/>
      <c r="Y70" s="1"/>
    </row>
    <row r="71" spans="2:32" s="187" customFormat="1" ht="15.75" hidden="1" thickBot="1" x14ac:dyDescent="0.3">
      <c r="B71" s="1"/>
      <c r="C71" s="1"/>
      <c r="D71" s="1"/>
      <c r="E71" s="1"/>
      <c r="F71" s="1"/>
      <c r="G71" s="1"/>
      <c r="H71" s="1"/>
      <c r="I71" s="1"/>
      <c r="J71" s="4"/>
      <c r="K71" s="4"/>
      <c r="L71" s="3"/>
      <c r="M71" s="1"/>
      <c r="N71" s="4"/>
      <c r="O71" s="1"/>
      <c r="P71" s="1"/>
      <c r="Q71" s="1"/>
      <c r="S71" s="1"/>
      <c r="T71" s="1"/>
      <c r="U71" s="1"/>
      <c r="V71" s="1"/>
      <c r="W71" s="1"/>
      <c r="X71" s="1"/>
      <c r="Y71" s="1"/>
    </row>
    <row r="72" spans="2:32" ht="15.75" thickBot="1" x14ac:dyDescent="0.3">
      <c r="B72" s="195"/>
      <c r="C72" s="196"/>
      <c r="D72" s="196"/>
      <c r="E72" s="196"/>
      <c r="F72" s="196"/>
      <c r="G72" s="196"/>
      <c r="H72" s="196"/>
      <c r="I72" s="196"/>
      <c r="J72" s="197"/>
      <c r="K72" s="197"/>
      <c r="L72" s="198"/>
      <c r="M72" s="196"/>
      <c r="N72" s="197"/>
      <c r="O72" s="196"/>
      <c r="P72" s="196"/>
      <c r="Q72" s="199"/>
      <c r="R72" s="200"/>
      <c r="S72" s="299"/>
      <c r="T72" s="300"/>
      <c r="U72" s="300"/>
      <c r="V72" s="300"/>
      <c r="W72" s="300"/>
      <c r="X72" s="300"/>
      <c r="Y72" s="301"/>
      <c r="AA72" s="324" t="s">
        <v>72</v>
      </c>
      <c r="AB72" s="324" t="s">
        <v>77</v>
      </c>
      <c r="AC72" s="324"/>
      <c r="AD72" s="324"/>
      <c r="AE72" s="324"/>
      <c r="AF72" s="324"/>
    </row>
    <row r="73" spans="2:32" ht="15.75" thickBot="1" x14ac:dyDescent="0.3">
      <c r="B73" s="201"/>
      <c r="C73" s="202" t="s">
        <v>22</v>
      </c>
      <c r="D73" s="16"/>
      <c r="E73" s="203"/>
      <c r="F73" s="347" t="s">
        <v>43</v>
      </c>
      <c r="G73" s="347"/>
      <c r="H73" s="273" t="s">
        <v>39</v>
      </c>
      <c r="I73" s="16"/>
      <c r="J73" s="22"/>
      <c r="K73" s="205" t="s">
        <v>3</v>
      </c>
      <c r="L73" s="206" t="s">
        <v>4</v>
      </c>
      <c r="M73" s="41">
        <f>+J73%*$C$78</f>
        <v>0</v>
      </c>
      <c r="N73" s="207"/>
      <c r="O73" s="16"/>
      <c r="P73" s="16"/>
      <c r="Q73" s="208"/>
      <c r="S73" s="302"/>
      <c r="T73" s="202" t="s">
        <v>119</v>
      </c>
      <c r="U73" s="202"/>
      <c r="V73" s="16"/>
      <c r="W73" s="16"/>
      <c r="X73" s="16"/>
      <c r="Y73" s="303"/>
      <c r="AA73" s="324" t="s">
        <v>71</v>
      </c>
      <c r="AB73" s="324" t="s">
        <v>77</v>
      </c>
      <c r="AC73" s="324"/>
      <c r="AD73" s="324"/>
      <c r="AE73" s="324"/>
      <c r="AF73" s="324"/>
    </row>
    <row r="74" spans="2:32" ht="16.5" customHeight="1" x14ac:dyDescent="0.25">
      <c r="B74" s="201"/>
      <c r="C74" s="202" t="s">
        <v>23</v>
      </c>
      <c r="D74" s="16"/>
      <c r="E74" s="16"/>
      <c r="F74" s="347"/>
      <c r="G74" s="347"/>
      <c r="H74" s="209"/>
      <c r="I74" s="16"/>
      <c r="J74" s="207"/>
      <c r="K74" s="207"/>
      <c r="L74" s="206"/>
      <c r="M74" s="41"/>
      <c r="N74" s="207"/>
      <c r="O74" s="16"/>
      <c r="P74" s="16"/>
      <c r="Q74" s="208"/>
      <c r="S74" s="302"/>
      <c r="T74" s="202" t="s">
        <v>91</v>
      </c>
      <c r="U74" s="202"/>
      <c r="V74" s="297"/>
      <c r="W74" s="297"/>
      <c r="X74" s="297"/>
      <c r="Y74" s="303"/>
      <c r="AA74" s="324" t="s">
        <v>86</v>
      </c>
      <c r="AB74" s="324" t="s">
        <v>78</v>
      </c>
      <c r="AC74" s="324"/>
      <c r="AD74" s="324"/>
      <c r="AE74" s="324"/>
      <c r="AF74" s="324"/>
    </row>
    <row r="75" spans="2:32" ht="15.75" hidden="1" customHeight="1" thickBot="1" x14ac:dyDescent="0.3">
      <c r="B75" s="201"/>
      <c r="C75" s="295" t="s">
        <v>65</v>
      </c>
      <c r="D75" s="16"/>
      <c r="E75" s="16"/>
      <c r="F75" s="347"/>
      <c r="G75" s="347"/>
      <c r="H75" s="273" t="str">
        <f>H18</f>
        <v>FCPE ALTICE Actionnariat</v>
      </c>
      <c r="I75" s="16"/>
      <c r="J75" s="22"/>
      <c r="K75" s="205" t="s">
        <v>3</v>
      </c>
      <c r="L75" s="206" t="s">
        <v>4</v>
      </c>
      <c r="M75" s="41">
        <f>+J75%*$C$78</f>
        <v>0</v>
      </c>
      <c r="N75" s="207"/>
      <c r="O75" s="289" t="s">
        <v>57</v>
      </c>
      <c r="P75" s="211"/>
      <c r="Q75" s="212"/>
      <c r="S75" s="304"/>
      <c r="T75" s="297"/>
      <c r="U75" s="297"/>
      <c r="V75" s="297"/>
      <c r="W75" s="297"/>
      <c r="X75" s="322" t="s">
        <v>79</v>
      </c>
      <c r="Y75" s="305"/>
      <c r="AA75" s="324" t="s">
        <v>73</v>
      </c>
      <c r="AB75" s="324" t="s">
        <v>78</v>
      </c>
      <c r="AC75" s="324"/>
      <c r="AD75" s="324"/>
      <c r="AE75" s="324"/>
      <c r="AF75" s="324"/>
    </row>
    <row r="76" spans="2:32" ht="15.75" thickBot="1" x14ac:dyDescent="0.3">
      <c r="B76" s="201"/>
      <c r="C76" s="295" t="s">
        <v>65</v>
      </c>
      <c r="D76" s="16"/>
      <c r="E76" s="16"/>
      <c r="F76" s="347"/>
      <c r="G76" s="347"/>
      <c r="H76" s="273"/>
      <c r="I76" s="16"/>
      <c r="J76" s="321"/>
      <c r="K76" s="205"/>
      <c r="L76" s="206"/>
      <c r="M76" s="41"/>
      <c r="N76" s="207"/>
      <c r="O76" s="289"/>
      <c r="P76" s="211"/>
      <c r="Q76" s="212"/>
      <c r="S76" s="304"/>
      <c r="T76" s="297"/>
      <c r="U76" s="297"/>
      <c r="V76" s="297"/>
      <c r="W76" s="297"/>
      <c r="X76" s="322" t="s">
        <v>79</v>
      </c>
      <c r="Y76" s="305"/>
      <c r="AA76" s="324"/>
      <c r="AB76" s="324"/>
      <c r="AC76" s="324"/>
      <c r="AD76" s="324"/>
      <c r="AE76" s="324"/>
      <c r="AF76" s="324"/>
    </row>
    <row r="77" spans="2:32" ht="15.75" thickBot="1" x14ac:dyDescent="0.3">
      <c r="B77" s="201"/>
      <c r="D77" s="16"/>
      <c r="E77" s="16"/>
      <c r="F77" s="347"/>
      <c r="G77" s="347"/>
      <c r="H77" s="209"/>
      <c r="I77" s="16"/>
      <c r="J77" s="207"/>
      <c r="K77" s="207"/>
      <c r="L77" s="206"/>
      <c r="M77" s="41"/>
      <c r="N77" s="207"/>
      <c r="O77" s="210"/>
      <c r="P77" s="210"/>
      <c r="Q77" s="208"/>
      <c r="S77" s="304"/>
      <c r="T77" s="215" t="s">
        <v>83</v>
      </c>
      <c r="U77" s="215"/>
      <c r="V77" s="310"/>
      <c r="W77" s="16"/>
      <c r="X77" s="325"/>
      <c r="Y77" s="305"/>
      <c r="AA77" s="324" t="s">
        <v>74</v>
      </c>
      <c r="AB77" s="324" t="s">
        <v>77</v>
      </c>
      <c r="AC77" s="324"/>
      <c r="AD77" s="324"/>
      <c r="AE77" s="324"/>
      <c r="AF77" s="324"/>
    </row>
    <row r="78" spans="2:32" ht="15.75" thickBot="1" x14ac:dyDescent="0.3">
      <c r="B78" s="201"/>
      <c r="C78" s="35"/>
      <c r="D78" s="16"/>
      <c r="E78" s="16"/>
      <c r="F78" s="347"/>
      <c r="G78" s="347"/>
      <c r="H78" s="204"/>
      <c r="I78" s="16"/>
      <c r="J78" s="16"/>
      <c r="K78" s="205"/>
      <c r="L78" s="206"/>
      <c r="M78" s="41"/>
      <c r="N78" s="207"/>
      <c r="O78" s="213"/>
      <c r="P78" s="211"/>
      <c r="Q78" s="212"/>
      <c r="S78" s="304"/>
      <c r="T78" s="215"/>
      <c r="U78" s="215"/>
      <c r="V78" s="16"/>
      <c r="W78" s="16"/>
      <c r="X78" s="322" t="s">
        <v>80</v>
      </c>
      <c r="Y78" s="305"/>
      <c r="AA78" s="324" t="s">
        <v>75</v>
      </c>
      <c r="AB78" s="324" t="s">
        <v>78</v>
      </c>
      <c r="AC78" s="324"/>
      <c r="AD78" s="324"/>
      <c r="AE78" s="324"/>
      <c r="AF78" s="324"/>
    </row>
    <row r="79" spans="2:32" ht="15.75" thickBot="1" x14ac:dyDescent="0.3">
      <c r="B79" s="201"/>
      <c r="C79" s="210"/>
      <c r="D79" s="16"/>
      <c r="E79" s="16"/>
      <c r="F79" s="16"/>
      <c r="G79" s="16"/>
      <c r="H79" s="16"/>
      <c r="I79" s="16"/>
      <c r="J79" s="207"/>
      <c r="K79" s="207"/>
      <c r="L79" s="206"/>
      <c r="M79" s="41"/>
      <c r="N79" s="207"/>
      <c r="O79" s="210"/>
      <c r="P79" s="210"/>
      <c r="Q79" s="208"/>
      <c r="S79" s="304"/>
      <c r="T79" s="215" t="s">
        <v>84</v>
      </c>
      <c r="U79" s="215"/>
      <c r="V79" s="311"/>
      <c r="W79" s="16"/>
      <c r="X79" s="323"/>
      <c r="Y79" s="305"/>
      <c r="AA79" s="324" t="s">
        <v>76</v>
      </c>
      <c r="AB79" s="324" t="s">
        <v>77</v>
      </c>
      <c r="AC79" s="324"/>
      <c r="AD79" s="324"/>
      <c r="AE79" s="324"/>
      <c r="AF79" s="324"/>
    </row>
    <row r="80" spans="2:32" ht="15.75" thickBot="1" x14ac:dyDescent="0.3">
      <c r="B80" s="201"/>
      <c r="D80" s="16"/>
      <c r="E80" s="16"/>
      <c r="F80" s="346" t="s">
        <v>53</v>
      </c>
      <c r="G80" s="346"/>
      <c r="H80" s="263"/>
      <c r="I80" s="16"/>
      <c r="J80" s="22"/>
      <c r="K80" s="205" t="s">
        <v>3</v>
      </c>
      <c r="L80" s="206" t="s">
        <v>4</v>
      </c>
      <c r="M80" s="214">
        <f>+J80%*$C$78</f>
        <v>0</v>
      </c>
      <c r="N80" s="207" t="s">
        <v>9</v>
      </c>
      <c r="O80" s="210" t="s">
        <v>10</v>
      </c>
      <c r="P80" s="313">
        <f>+IF(+($M$22+$M$37+$M$51+$M$65+$M$80)&lt;=365,+($M$22+$M$37+$M$51+$M$65+$M$80)*35%,+IF(AND(+($M$22+$M$37+$M$51+$M$65+$M$80)&gt;365,+($M$22+$M$37+$M$51+$M$65+$M$80)&lt;=1460)=TRUE,127.75+(($M$22+$M$37+$M$51+$M$65+$M$80)-365)*75%,IF(AND(($M$22+$M$37+$M$51+$M$65+$M$80)&gt;1460,+($M$22+$M$37+$M$51+$M$65+$M$80)&lt;=1825)=TRUE,127.75+(1460-365)*75%+(($M$22+$M$37+$M$51+$M$65+$M$80)-1460)*100%,1314)))-($P$22+$P$37+$P$51+$P$65)</f>
        <v>0</v>
      </c>
      <c r="Q80" s="212"/>
      <c r="S80" s="304"/>
      <c r="T80" s="215"/>
      <c r="U80" s="215"/>
      <c r="V80" s="321"/>
      <c r="W80" s="16"/>
      <c r="X80" s="206" t="s">
        <v>10</v>
      </c>
      <c r="Y80" s="305"/>
      <c r="AA80" s="324" t="s">
        <v>77</v>
      </c>
      <c r="AB80" s="324">
        <v>5</v>
      </c>
      <c r="AC80" s="324"/>
      <c r="AD80" s="324"/>
      <c r="AE80" s="324"/>
      <c r="AF80" s="324"/>
    </row>
    <row r="81" spans="2:32" x14ac:dyDescent="0.25">
      <c r="B81" s="201"/>
      <c r="C81" s="210"/>
      <c r="D81" s="16"/>
      <c r="E81" s="16"/>
      <c r="F81" s="16"/>
      <c r="G81" s="16"/>
      <c r="H81" s="16"/>
      <c r="I81" s="16"/>
      <c r="J81" s="207"/>
      <c r="K81" s="207"/>
      <c r="L81" s="206"/>
      <c r="M81" s="41"/>
      <c r="N81" s="207"/>
      <c r="O81" s="210"/>
      <c r="P81" s="210"/>
      <c r="Q81" s="208"/>
      <c r="S81" s="304"/>
      <c r="T81" s="215" t="s">
        <v>70</v>
      </c>
      <c r="U81" s="215"/>
      <c r="V81" s="220" t="str">
        <f>IF(AND(V77&lt;&gt;"",V79&lt;&gt;"",X77&lt;&gt;"",X79&lt;&gt;""),(V77/21.67)*V79*(1-VLOOKUP(X79,AA82:AB83,2)),"")</f>
        <v/>
      </c>
      <c r="W81" s="16"/>
      <c r="X81" s="312">
        <f>IF(AND(V77&lt;&gt;"",V79&lt;&gt;"",X77&lt;&gt;"",X79&lt;&gt;""),+IF(+($M$22+$M$37+$M$51+$M$65+$M$80+$V$81)&lt;=365,+($M$22+$M$37+$M$51+$M$65+$M$80+$V$81)*35%,+IF(AND(+($M$22+$M$37+$M$51+$M$65+$M$80+$V$81)&gt;365,+($M$22+$M$37+$M$51+$M$65+$M$80+$V$81)&lt;=1460)=TRUE,127.75+(($M$22+$M$37+$M$51+$M$65+$M$80+$V$81)-365)*75%,IF(AND(($M$22+$M$37+$M$51+$M$65+$M$80+$V$81)&gt;1460,+($M$22+$M$37+$M$51+$M$65+$M$80+$V$81)&lt;=1825)=TRUE,127.75+(1460-365)*75%+(($M$22+$M$37+$M$51+$M$65+$M$80+$V$81)-1460)*100%,1314)))-($P$22+$P$37+$P$51+$P$65+$P$80),0)</f>
        <v>0</v>
      </c>
      <c r="Y81" s="305"/>
      <c r="AA81" s="324" t="s">
        <v>78</v>
      </c>
      <c r="AB81" s="324">
        <v>10</v>
      </c>
      <c r="AC81" s="324"/>
      <c r="AD81" s="324"/>
      <c r="AE81" s="324"/>
      <c r="AF81" s="324"/>
    </row>
    <row r="82" spans="2:32" ht="23.25" customHeight="1" x14ac:dyDescent="0.25">
      <c r="B82" s="201"/>
      <c r="C82" s="16"/>
      <c r="D82" s="16"/>
      <c r="E82" s="16"/>
      <c r="F82" s="16"/>
      <c r="G82" s="16"/>
      <c r="H82" s="16"/>
      <c r="I82" s="215" t="s">
        <v>13</v>
      </c>
      <c r="J82" s="216">
        <f>SUM(J73,J75,J78,J80)/100</f>
        <v>0</v>
      </c>
      <c r="K82" s="217"/>
      <c r="L82" s="217"/>
      <c r="M82" s="218">
        <f>SUM(M73,M75,M78,M80)</f>
        <v>0</v>
      </c>
      <c r="N82" s="219" t="s">
        <v>9</v>
      </c>
      <c r="O82" s="210"/>
      <c r="P82" s="220">
        <f>+P80+P78+P75</f>
        <v>0</v>
      </c>
      <c r="Q82" s="208"/>
      <c r="S82" s="304"/>
      <c r="T82" s="328" t="str">
        <f>IF(AND(V77&lt;&gt;"",V79&lt;&gt;"",X77&lt;&gt;"",X79&lt;&gt;""),"Le montant estimé est ((Salaire Mensuel brut base / 21,67) - "&amp; VLOOKUP(X79,AA82:AB83,2)*100&amp;"% charges)* Nb jours placés)","Saisissez vos salaire, société, statut et nb jour(s) placé(s) pour afficher l'estimation !")</f>
        <v>Saisissez vos salaire, société, statut et nb jour(s) placé(s) pour afficher l'estimation !</v>
      </c>
      <c r="U82" s="298"/>
      <c r="V82" s="16"/>
      <c r="W82" s="16"/>
      <c r="X82" s="16"/>
      <c r="Y82" s="305"/>
      <c r="AA82" s="324" t="s">
        <v>81</v>
      </c>
      <c r="AB82" s="327">
        <v>0.19400000000000001</v>
      </c>
      <c r="AC82" s="324"/>
      <c r="AD82" s="324"/>
      <c r="AE82" s="324"/>
      <c r="AF82" s="324"/>
    </row>
    <row r="83" spans="2:32" ht="15.75" thickBot="1" x14ac:dyDescent="0.3">
      <c r="B83" s="221"/>
      <c r="C83" s="222"/>
      <c r="D83" s="222"/>
      <c r="E83" s="222"/>
      <c r="F83" s="222"/>
      <c r="G83" s="222"/>
      <c r="H83" s="222"/>
      <c r="I83" s="222"/>
      <c r="J83" s="222"/>
      <c r="K83" s="222"/>
      <c r="L83" s="223"/>
      <c r="M83" s="222"/>
      <c r="N83" s="224"/>
      <c r="O83" s="222"/>
      <c r="P83" s="222"/>
      <c r="Q83" s="225"/>
      <c r="S83" s="306"/>
      <c r="T83" s="329" t="str">
        <f>IF(AND(V77&lt;&gt;"",V79&lt;&gt;"",X77&lt;&gt;"",X79&lt;&gt;""),"Le taux de charge de "&amp; VLOOKUP(X79,AA82:AB83,2)*100&amp;"% est une estimation des charges applicables !","")</f>
        <v/>
      </c>
      <c r="U83" s="307"/>
      <c r="V83" s="308"/>
      <c r="W83" s="308"/>
      <c r="X83" s="308"/>
      <c r="Y83" s="309"/>
      <c r="AA83" s="324" t="s">
        <v>82</v>
      </c>
      <c r="AB83" s="327">
        <v>0.13500000000000001</v>
      </c>
      <c r="AC83" s="324"/>
      <c r="AD83" s="324"/>
      <c r="AE83" s="324"/>
      <c r="AF83" s="324"/>
    </row>
    <row r="84" spans="2:32" ht="6.75" customHeight="1" x14ac:dyDescent="0.25">
      <c r="AA84" s="324"/>
      <c r="AB84" s="324"/>
      <c r="AC84" s="324"/>
      <c r="AD84" s="324"/>
      <c r="AE84" s="324"/>
      <c r="AF84" s="324"/>
    </row>
    <row r="85" spans="2:32" ht="15" customHeight="1" x14ac:dyDescent="0.25">
      <c r="B85" s="348" t="s">
        <v>106</v>
      </c>
      <c r="C85" s="348"/>
      <c r="D85" s="348"/>
      <c r="E85" s="348"/>
      <c r="F85" s="348"/>
      <c r="G85" s="348"/>
      <c r="H85" s="348"/>
      <c r="I85" s="348"/>
      <c r="J85" s="348"/>
      <c r="K85" s="348"/>
      <c r="L85" s="348"/>
      <c r="M85" s="348"/>
      <c r="N85" s="348"/>
      <c r="O85" s="348"/>
      <c r="P85" s="348"/>
      <c r="Q85" s="348"/>
      <c r="R85" s="348"/>
      <c r="S85" s="348"/>
      <c r="T85" s="348"/>
      <c r="U85" s="348"/>
      <c r="V85" s="348"/>
      <c r="W85" s="348"/>
      <c r="X85" s="348"/>
      <c r="Y85" s="348"/>
      <c r="AA85" s="324"/>
      <c r="AB85" s="324"/>
      <c r="AC85" s="324"/>
      <c r="AD85" s="324"/>
      <c r="AE85" s="324"/>
      <c r="AF85" s="324"/>
    </row>
    <row r="86" spans="2:32" x14ac:dyDescent="0.25">
      <c r="B86" s="343" t="s">
        <v>56</v>
      </c>
      <c r="C86" s="344"/>
      <c r="D86" s="344"/>
      <c r="E86" s="344"/>
      <c r="F86" s="344"/>
      <c r="G86" s="344"/>
      <c r="H86" s="344"/>
      <c r="I86" s="344"/>
      <c r="J86" s="344"/>
      <c r="K86" s="344"/>
      <c r="L86" s="344"/>
      <c r="M86" s="344"/>
      <c r="N86" s="344"/>
      <c r="O86" s="344"/>
      <c r="P86" s="344"/>
      <c r="Q86" s="344"/>
    </row>
    <row r="87" spans="2:32" ht="15" hidden="1" customHeight="1" x14ac:dyDescent="0.25">
      <c r="B87" s="343" t="s">
        <v>87</v>
      </c>
      <c r="C87" s="344"/>
      <c r="D87" s="344"/>
      <c r="E87" s="344"/>
      <c r="F87" s="344"/>
      <c r="G87" s="344"/>
      <c r="H87" s="344"/>
      <c r="I87" s="344"/>
      <c r="J87" s="344"/>
      <c r="K87" s="344"/>
      <c r="L87" s="344"/>
      <c r="M87" s="344"/>
      <c r="N87" s="344"/>
      <c r="O87" s="344"/>
      <c r="P87" s="344"/>
      <c r="Q87" s="344"/>
    </row>
    <row r="88" spans="2:32" ht="15" customHeight="1" x14ac:dyDescent="0.25">
      <c r="B88" s="345" t="s">
        <v>92</v>
      </c>
      <c r="C88" s="345"/>
      <c r="D88" s="345"/>
      <c r="E88" s="345"/>
      <c r="F88" s="345"/>
      <c r="G88" s="345"/>
      <c r="H88" s="345"/>
      <c r="I88" s="345"/>
      <c r="J88" s="345"/>
      <c r="K88" s="345"/>
      <c r="L88" s="345"/>
      <c r="M88" s="345"/>
      <c r="N88" s="345"/>
      <c r="O88" s="345"/>
      <c r="P88" s="345"/>
      <c r="Q88" s="345"/>
      <c r="R88" s="345"/>
      <c r="S88" s="345"/>
      <c r="T88" s="345"/>
    </row>
  </sheetData>
  <sheetProtection algorithmName="SHA-512" hashValue="1dH8jv9ArjXBYP3qF7TUT5KFCJqodegnNUivNNmxU1E8u6dWn471uhWed2ACYT9pWN2QC8iIRaWxXstO7FoGDg==" saltValue="3YmD6w8pkz2lsutAvlMV2A==" spinCount="100000" sheet="1" selectLockedCells="1"/>
  <mergeCells count="19">
    <mergeCell ref="F31:G35"/>
    <mergeCell ref="F37:G37"/>
    <mergeCell ref="F45:G49"/>
    <mergeCell ref="F51:G51"/>
    <mergeCell ref="F59:G63"/>
    <mergeCell ref="C53:G53"/>
    <mergeCell ref="C54:G54"/>
    <mergeCell ref="S13:Y13"/>
    <mergeCell ref="F16:G20"/>
    <mergeCell ref="T21:W21"/>
    <mergeCell ref="F22:G22"/>
    <mergeCell ref="T26:W26"/>
    <mergeCell ref="B86:Q86"/>
    <mergeCell ref="B87:Q87"/>
    <mergeCell ref="B88:T88"/>
    <mergeCell ref="F65:G65"/>
    <mergeCell ref="F73:G78"/>
    <mergeCell ref="F80:G80"/>
    <mergeCell ref="B85:Y85"/>
  </mergeCells>
  <conditionalFormatting sqref="X51">
    <cfRule type="cellIs" dxfId="8" priority="6" stopIfTrue="1" operator="equal">
      <formula>460</formula>
    </cfRule>
  </conditionalFormatting>
  <conditionalFormatting sqref="X53">
    <cfRule type="cellIs" dxfId="7" priority="7" stopIfTrue="1" operator="equal">
      <formula>1314*0.903</formula>
    </cfRule>
  </conditionalFormatting>
  <conditionalFormatting sqref="X48">
    <cfRule type="cellIs" dxfId="6" priority="8" stopIfTrue="1" operator="equal">
      <formula>500*0.903</formula>
    </cfRule>
  </conditionalFormatting>
  <conditionalFormatting sqref="J55 J26 J69 J82">
    <cfRule type="cellIs" dxfId="5" priority="13" stopIfTrue="1" operator="notEqual">
      <formula>1</formula>
    </cfRule>
  </conditionalFormatting>
  <conditionalFormatting sqref="J59 J61 J65">
    <cfRule type="expression" dxfId="4" priority="14" stopIfTrue="1">
      <formula>$X$24&gt;=$X$16</formula>
    </cfRule>
  </conditionalFormatting>
  <conditionalFormatting sqref="J41">
    <cfRule type="cellIs" dxfId="3" priority="5" stopIfTrue="1" operator="notEqual">
      <formula>1</formula>
    </cfRule>
  </conditionalFormatting>
  <conditionalFormatting sqref="X45">
    <cfRule type="cellIs" dxfId="2" priority="1" operator="equal">
      <formula>1638.04</formula>
    </cfRule>
  </conditionalFormatting>
  <conditionalFormatting sqref="T26:X26">
    <cfRule type="expression" dxfId="1" priority="9" stopIfTrue="1">
      <formula>$X$24&gt;$X$16</formula>
    </cfRule>
    <cfRule type="expression" dxfId="0" priority="10" stopIfTrue="1">
      <formula>$X$24&lt;=$X$16</formula>
    </cfRule>
  </conditionalFormatting>
  <dataValidations count="6">
    <dataValidation type="custom" allowBlank="1" showInputMessage="1" showErrorMessage="1" errorTitle="Limite de placement PEG/PERCO" error="Vous avez dépassé la limite de versement au PEG / PERCO fixée à 25% de votre rémunération annuelle brute" sqref="K80 WVL983118 WLP983118 WBT983118 VRX983118 VIB983118 UYF983118 UOJ983118 UEN983118 TUR983118 TKV983118 TAZ983118 SRD983118 SHH983118 RXL983118 RNP983118 RDT983118 QTX983118 QKB983118 QAF983118 PQJ983118 PGN983118 OWR983118 OMV983118 OCZ983118 NTD983118 NJH983118 MZL983118 MPP983118 MFT983118 LVX983118 LMB983118 LCF983118 KSJ983118 KIN983118 JYR983118 JOV983118 JEZ983118 IVD983118 ILH983118 IBL983118 HRP983118 HHT983118 GXX983118 GOB983118 GEF983118 FUJ983118 FKN983118 FAR983118 EQV983118 EGZ983118 DXD983118 DNH983118 DDL983118 CTP983118 CJT983118 BZX983118 BQB983118 BGF983118 AWJ983118 AMN983118 ACR983118 SV983118 IZ983118 C983118 WVL917582 WLP917582 WBT917582 VRX917582 VIB917582 UYF917582 UOJ917582 UEN917582 TUR917582 TKV917582 TAZ917582 SRD917582 SHH917582 RXL917582 RNP917582 RDT917582 QTX917582 QKB917582 QAF917582 PQJ917582 PGN917582 OWR917582 OMV917582 OCZ917582 NTD917582 NJH917582 MZL917582 MPP917582 MFT917582 LVX917582 LMB917582 LCF917582 KSJ917582 KIN917582 JYR917582 JOV917582 JEZ917582 IVD917582 ILH917582 IBL917582 HRP917582 HHT917582 GXX917582 GOB917582 GEF917582 FUJ917582 FKN917582 FAR917582 EQV917582 EGZ917582 DXD917582 DNH917582 DDL917582 CTP917582 CJT917582 BZX917582 BQB917582 BGF917582 AWJ917582 AMN917582 ACR917582 SV917582 IZ917582 C917582 WVL852046 WLP852046 WBT852046 VRX852046 VIB852046 UYF852046 UOJ852046 UEN852046 TUR852046 TKV852046 TAZ852046 SRD852046 SHH852046 RXL852046 RNP852046 RDT852046 QTX852046 QKB852046 QAF852046 PQJ852046 PGN852046 OWR852046 OMV852046 OCZ852046 NTD852046 NJH852046 MZL852046 MPP852046 MFT852046 LVX852046 LMB852046 LCF852046 KSJ852046 KIN852046 JYR852046 JOV852046 JEZ852046 IVD852046 ILH852046 IBL852046 HRP852046 HHT852046 GXX852046 GOB852046 GEF852046 FUJ852046 FKN852046 FAR852046 EQV852046 EGZ852046 DXD852046 DNH852046 DDL852046 CTP852046 CJT852046 BZX852046 BQB852046 BGF852046 AWJ852046 AMN852046 ACR852046 SV852046 IZ852046 C852046 WVL786510 WLP786510 WBT786510 VRX786510 VIB786510 UYF786510 UOJ786510 UEN786510 TUR786510 TKV786510 TAZ786510 SRD786510 SHH786510 RXL786510 RNP786510 RDT786510 QTX786510 QKB786510 QAF786510 PQJ786510 PGN786510 OWR786510 OMV786510 OCZ786510 NTD786510 NJH786510 MZL786510 MPP786510 MFT786510 LVX786510 LMB786510 LCF786510 KSJ786510 KIN786510 JYR786510 JOV786510 JEZ786510 IVD786510 ILH786510 IBL786510 HRP786510 HHT786510 GXX786510 GOB786510 GEF786510 FUJ786510 FKN786510 FAR786510 EQV786510 EGZ786510 DXD786510 DNH786510 DDL786510 CTP786510 CJT786510 BZX786510 BQB786510 BGF786510 AWJ786510 AMN786510 ACR786510 SV786510 IZ786510 C786510 WVL720974 WLP720974 WBT720974 VRX720974 VIB720974 UYF720974 UOJ720974 UEN720974 TUR720974 TKV720974 TAZ720974 SRD720974 SHH720974 RXL720974 RNP720974 RDT720974 QTX720974 QKB720974 QAF720974 PQJ720974 PGN720974 OWR720974 OMV720974 OCZ720974 NTD720974 NJH720974 MZL720974 MPP720974 MFT720974 LVX720974 LMB720974 LCF720974 KSJ720974 KIN720974 JYR720974 JOV720974 JEZ720974 IVD720974 ILH720974 IBL720974 HRP720974 HHT720974 GXX720974 GOB720974 GEF720974 FUJ720974 FKN720974 FAR720974 EQV720974 EGZ720974 DXD720974 DNH720974 DDL720974 CTP720974 CJT720974 BZX720974 BQB720974 BGF720974 AWJ720974 AMN720974 ACR720974 SV720974 IZ720974 C720974 WVL655438 WLP655438 WBT655438 VRX655438 VIB655438 UYF655438 UOJ655438 UEN655438 TUR655438 TKV655438 TAZ655438 SRD655438 SHH655438 RXL655438 RNP655438 RDT655438 QTX655438 QKB655438 QAF655438 PQJ655438 PGN655438 OWR655438 OMV655438 OCZ655438 NTD655438 NJH655438 MZL655438 MPP655438 MFT655438 LVX655438 LMB655438 LCF655438 KSJ655438 KIN655438 JYR655438 JOV655438 JEZ655438 IVD655438 ILH655438 IBL655438 HRP655438 HHT655438 GXX655438 GOB655438 GEF655438 FUJ655438 FKN655438 FAR655438 EQV655438 EGZ655438 DXD655438 DNH655438 DDL655438 CTP655438 CJT655438 BZX655438 BQB655438 BGF655438 AWJ655438 AMN655438 ACR655438 SV655438 IZ655438 C655438 WVL589902 WLP589902 WBT589902 VRX589902 VIB589902 UYF589902 UOJ589902 UEN589902 TUR589902 TKV589902 TAZ589902 SRD589902 SHH589902 RXL589902 RNP589902 RDT589902 QTX589902 QKB589902 QAF589902 PQJ589902 PGN589902 OWR589902 OMV589902 OCZ589902 NTD589902 NJH589902 MZL589902 MPP589902 MFT589902 LVX589902 LMB589902 LCF589902 KSJ589902 KIN589902 JYR589902 JOV589902 JEZ589902 IVD589902 ILH589902 IBL589902 HRP589902 HHT589902 GXX589902 GOB589902 GEF589902 FUJ589902 FKN589902 FAR589902 EQV589902 EGZ589902 DXD589902 DNH589902 DDL589902 CTP589902 CJT589902 BZX589902 BQB589902 BGF589902 AWJ589902 AMN589902 ACR589902 SV589902 IZ589902 C589902 WVL524366 WLP524366 WBT524366 VRX524366 VIB524366 UYF524366 UOJ524366 UEN524366 TUR524366 TKV524366 TAZ524366 SRD524366 SHH524366 RXL524366 RNP524366 RDT524366 QTX524366 QKB524366 QAF524366 PQJ524366 PGN524366 OWR524366 OMV524366 OCZ524366 NTD524366 NJH524366 MZL524366 MPP524366 MFT524366 LVX524366 LMB524366 LCF524366 KSJ524366 KIN524366 JYR524366 JOV524366 JEZ524366 IVD524366 ILH524366 IBL524366 HRP524366 HHT524366 GXX524366 GOB524366 GEF524366 FUJ524366 FKN524366 FAR524366 EQV524366 EGZ524366 DXD524366 DNH524366 DDL524366 CTP524366 CJT524366 BZX524366 BQB524366 BGF524366 AWJ524366 AMN524366 ACR524366 SV524366 IZ524366 C524366 WVL458830 WLP458830 WBT458830 VRX458830 VIB458830 UYF458830 UOJ458830 UEN458830 TUR458830 TKV458830 TAZ458830 SRD458830 SHH458830 RXL458830 RNP458830 RDT458830 QTX458830 QKB458830 QAF458830 PQJ458830 PGN458830 OWR458830 OMV458830 OCZ458830 NTD458830 NJH458830 MZL458830 MPP458830 MFT458830 LVX458830 LMB458830 LCF458830 KSJ458830 KIN458830 JYR458830 JOV458830 JEZ458830 IVD458830 ILH458830 IBL458830 HRP458830 HHT458830 GXX458830 GOB458830 GEF458830 FUJ458830 FKN458830 FAR458830 EQV458830 EGZ458830 DXD458830 DNH458830 DDL458830 CTP458830 CJT458830 BZX458830 BQB458830 BGF458830 AWJ458830 AMN458830 ACR458830 SV458830 IZ458830 C458830 WVL393294 WLP393294 WBT393294 VRX393294 VIB393294 UYF393294 UOJ393294 UEN393294 TUR393294 TKV393294 TAZ393294 SRD393294 SHH393294 RXL393294 RNP393294 RDT393294 QTX393294 QKB393294 QAF393294 PQJ393294 PGN393294 OWR393294 OMV393294 OCZ393294 NTD393294 NJH393294 MZL393294 MPP393294 MFT393294 LVX393294 LMB393294 LCF393294 KSJ393294 KIN393294 JYR393294 JOV393294 JEZ393294 IVD393294 ILH393294 IBL393294 HRP393294 HHT393294 GXX393294 GOB393294 GEF393294 FUJ393294 FKN393294 FAR393294 EQV393294 EGZ393294 DXD393294 DNH393294 DDL393294 CTP393294 CJT393294 BZX393294 BQB393294 BGF393294 AWJ393294 AMN393294 ACR393294 SV393294 IZ393294 C393294 WVL327758 WLP327758 WBT327758 VRX327758 VIB327758 UYF327758 UOJ327758 UEN327758 TUR327758 TKV327758 TAZ327758 SRD327758 SHH327758 RXL327758 RNP327758 RDT327758 QTX327758 QKB327758 QAF327758 PQJ327758 PGN327758 OWR327758 OMV327758 OCZ327758 NTD327758 NJH327758 MZL327758 MPP327758 MFT327758 LVX327758 LMB327758 LCF327758 KSJ327758 KIN327758 JYR327758 JOV327758 JEZ327758 IVD327758 ILH327758 IBL327758 HRP327758 HHT327758 GXX327758 GOB327758 GEF327758 FUJ327758 FKN327758 FAR327758 EQV327758 EGZ327758 DXD327758 DNH327758 DDL327758 CTP327758 CJT327758 BZX327758 BQB327758 BGF327758 AWJ327758 AMN327758 ACR327758 SV327758 IZ327758 C327758 WVL262222 WLP262222 WBT262222 VRX262222 VIB262222 UYF262222 UOJ262222 UEN262222 TUR262222 TKV262222 TAZ262222 SRD262222 SHH262222 RXL262222 RNP262222 RDT262222 QTX262222 QKB262222 QAF262222 PQJ262222 PGN262222 OWR262222 OMV262222 OCZ262222 NTD262222 NJH262222 MZL262222 MPP262222 MFT262222 LVX262222 LMB262222 LCF262222 KSJ262222 KIN262222 JYR262222 JOV262222 JEZ262222 IVD262222 ILH262222 IBL262222 HRP262222 HHT262222 GXX262222 GOB262222 GEF262222 FUJ262222 FKN262222 FAR262222 EQV262222 EGZ262222 DXD262222 DNH262222 DDL262222 CTP262222 CJT262222 BZX262222 BQB262222 BGF262222 AWJ262222 AMN262222 ACR262222 SV262222 IZ262222 C262222 WVL196686 WLP196686 WBT196686 VRX196686 VIB196686 UYF196686 UOJ196686 UEN196686 TUR196686 TKV196686 TAZ196686 SRD196686 SHH196686 RXL196686 RNP196686 RDT196686 QTX196686 QKB196686 QAF196686 PQJ196686 PGN196686 OWR196686 OMV196686 OCZ196686 NTD196686 NJH196686 MZL196686 MPP196686 MFT196686 LVX196686 LMB196686 LCF196686 KSJ196686 KIN196686 JYR196686 JOV196686 JEZ196686 IVD196686 ILH196686 IBL196686 HRP196686 HHT196686 GXX196686 GOB196686 GEF196686 FUJ196686 FKN196686 FAR196686 EQV196686 EGZ196686 DXD196686 DNH196686 DDL196686 CTP196686 CJT196686 BZX196686 BQB196686 BGF196686 AWJ196686 AMN196686 ACR196686 SV196686 IZ196686 C196686 WVL131150 WLP131150 WBT131150 VRX131150 VIB131150 UYF131150 UOJ131150 UEN131150 TUR131150 TKV131150 TAZ131150 SRD131150 SHH131150 RXL131150 RNP131150 RDT131150 QTX131150 QKB131150 QAF131150 PQJ131150 PGN131150 OWR131150 OMV131150 OCZ131150 NTD131150 NJH131150 MZL131150 MPP131150 MFT131150 LVX131150 LMB131150 LCF131150 KSJ131150 KIN131150 JYR131150 JOV131150 JEZ131150 IVD131150 ILH131150 IBL131150 HRP131150 HHT131150 GXX131150 GOB131150 GEF131150 FUJ131150 FKN131150 FAR131150 EQV131150 EGZ131150 DXD131150 DNH131150 DDL131150 CTP131150 CJT131150 BZX131150 BQB131150 BGF131150 AWJ131150 AMN131150 ACR131150 SV131150 IZ131150 C131150 WVL65614 WLP65614 WBT65614 VRX65614 VIB65614 UYF65614 UOJ65614 UEN65614 TUR65614 TKV65614 TAZ65614 SRD65614 SHH65614 RXL65614 RNP65614 RDT65614 QTX65614 QKB65614 QAF65614 PQJ65614 PGN65614 OWR65614 OMV65614 OCZ65614 NTD65614 NJH65614 MZL65614 MPP65614 MFT65614 LVX65614 LMB65614 LCF65614 KSJ65614 KIN65614 JYR65614 JOV65614 JEZ65614 IVD65614 ILH65614 IBL65614 HRP65614 HHT65614 GXX65614 GOB65614 GEF65614 FUJ65614 FKN65614 FAR65614 EQV65614 EGZ65614 DXD65614 DNH65614 DDL65614 CTP65614 CJT65614 BZX65614 BQB65614 BGF65614 AWJ65614 AMN65614 ACR65614 SV65614 IZ65614 C65614 WVL78 WLP78 WBT78 VRX78 VIB78 UYF78 UOJ78 UEN78 TUR78 TKV78 TAZ78 SRD78 SHH78 RXL78 RNP78 RDT78 QTX78 QKB78 QAF78 PQJ78 PGN78 OWR78 OMV78 OCZ78 NTD78 NJH78 MZL78 MPP78 MFT78 LVX78 LMB78 LCF78 KSJ78 KIN78 JYR78 JOV78 JEZ78 IVD78 ILH78 IBL78 HRP78 HHT78 GXX78 GOB78 GEF78 FUJ78 FKN78 FAR78 EQV78 EGZ78 DXD78 DNH78 DDL78 CTP78 CJT78 BZX78 BQB78 BGF78 AWJ78 AMN78 ACR78 SV78 IZ78 C78 WVT983118 WLX983118 WCB983118 VSF983118 VIJ983118 UYN983118 UOR983118 UEV983118 TUZ983118 TLD983118 TBH983118 SRL983118 SHP983118 RXT983118 RNX983118 REB983118 QUF983118 QKJ983118 QAN983118 PQR983118 PGV983118 OWZ983118 OND983118 ODH983118 NTL983118 NJP983118 MZT983118 MPX983118 MGB983118 LWF983118 LMJ983118 LCN983118 KSR983118 KIV983118 JYZ983118 JPD983118 JFH983118 IVL983118 ILP983118 IBT983118 HRX983118 HIB983118 GYF983118 GOJ983118 GEN983118 FUR983118 FKV983118 FAZ983118 ERD983118 EHH983118 DXL983118 DNP983118 DDT983118 CTX983118 CKB983118 CAF983118 BQJ983118 BGN983118 AWR983118 AMV983118 ACZ983118 TD983118 JH983118 K983118 WVT917582 WLX917582 WCB917582 VSF917582 VIJ917582 UYN917582 UOR917582 UEV917582 TUZ917582 TLD917582 TBH917582 SRL917582 SHP917582 RXT917582 RNX917582 REB917582 QUF917582 QKJ917582 QAN917582 PQR917582 PGV917582 OWZ917582 OND917582 ODH917582 NTL917582 NJP917582 MZT917582 MPX917582 MGB917582 LWF917582 LMJ917582 LCN917582 KSR917582 KIV917582 JYZ917582 JPD917582 JFH917582 IVL917582 ILP917582 IBT917582 HRX917582 HIB917582 GYF917582 GOJ917582 GEN917582 FUR917582 FKV917582 FAZ917582 ERD917582 EHH917582 DXL917582 DNP917582 DDT917582 CTX917582 CKB917582 CAF917582 BQJ917582 BGN917582 AWR917582 AMV917582 ACZ917582 TD917582 JH917582 K917582 WVT852046 WLX852046 WCB852046 VSF852046 VIJ852046 UYN852046 UOR852046 UEV852046 TUZ852046 TLD852046 TBH852046 SRL852046 SHP852046 RXT852046 RNX852046 REB852046 QUF852046 QKJ852046 QAN852046 PQR852046 PGV852046 OWZ852046 OND852046 ODH852046 NTL852046 NJP852046 MZT852046 MPX852046 MGB852046 LWF852046 LMJ852046 LCN852046 KSR852046 KIV852046 JYZ852046 JPD852046 JFH852046 IVL852046 ILP852046 IBT852046 HRX852046 HIB852046 GYF852046 GOJ852046 GEN852046 FUR852046 FKV852046 FAZ852046 ERD852046 EHH852046 DXL852046 DNP852046 DDT852046 CTX852046 CKB852046 CAF852046 BQJ852046 BGN852046 AWR852046 AMV852046 ACZ852046 TD852046 JH852046 K852046 WVT786510 WLX786510 WCB786510 VSF786510 VIJ786510 UYN786510 UOR786510 UEV786510 TUZ786510 TLD786510 TBH786510 SRL786510 SHP786510 RXT786510 RNX786510 REB786510 QUF786510 QKJ786510 QAN786510 PQR786510 PGV786510 OWZ786510 OND786510 ODH786510 NTL786510 NJP786510 MZT786510 MPX786510 MGB786510 LWF786510 LMJ786510 LCN786510 KSR786510 KIV786510 JYZ786510 JPD786510 JFH786510 IVL786510 ILP786510 IBT786510 HRX786510 HIB786510 GYF786510 GOJ786510 GEN786510 FUR786510 FKV786510 FAZ786510 ERD786510 EHH786510 DXL786510 DNP786510 DDT786510 CTX786510 CKB786510 CAF786510 BQJ786510 BGN786510 AWR786510 AMV786510 ACZ786510 TD786510 JH786510 K786510 WVT720974 WLX720974 WCB720974 VSF720974 VIJ720974 UYN720974 UOR720974 UEV720974 TUZ720974 TLD720974 TBH720974 SRL720974 SHP720974 RXT720974 RNX720974 REB720974 QUF720974 QKJ720974 QAN720974 PQR720974 PGV720974 OWZ720974 OND720974 ODH720974 NTL720974 NJP720974 MZT720974 MPX720974 MGB720974 LWF720974 LMJ720974 LCN720974 KSR720974 KIV720974 JYZ720974 JPD720974 JFH720974 IVL720974 ILP720974 IBT720974 HRX720974 HIB720974 GYF720974 GOJ720974 GEN720974 FUR720974 FKV720974 FAZ720974 ERD720974 EHH720974 DXL720974 DNP720974 DDT720974 CTX720974 CKB720974 CAF720974 BQJ720974 BGN720974 AWR720974 AMV720974 ACZ720974 TD720974 JH720974 K720974 WVT655438 WLX655438 WCB655438 VSF655438 VIJ655438 UYN655438 UOR655438 UEV655438 TUZ655438 TLD655438 TBH655438 SRL655438 SHP655438 RXT655438 RNX655438 REB655438 QUF655438 QKJ655438 QAN655438 PQR655438 PGV655438 OWZ655438 OND655438 ODH655438 NTL655438 NJP655438 MZT655438 MPX655438 MGB655438 LWF655438 LMJ655438 LCN655438 KSR655438 KIV655438 JYZ655438 JPD655438 JFH655438 IVL655438 ILP655438 IBT655438 HRX655438 HIB655438 GYF655438 GOJ655438 GEN655438 FUR655438 FKV655438 FAZ655438 ERD655438 EHH655438 DXL655438 DNP655438 DDT655438 CTX655438 CKB655438 CAF655438 BQJ655438 BGN655438 AWR655438 AMV655438 ACZ655438 TD655438 JH655438 K655438 WVT589902 WLX589902 WCB589902 VSF589902 VIJ589902 UYN589902 UOR589902 UEV589902 TUZ589902 TLD589902 TBH589902 SRL589902 SHP589902 RXT589902 RNX589902 REB589902 QUF589902 QKJ589902 QAN589902 PQR589902 PGV589902 OWZ589902 OND589902 ODH589902 NTL589902 NJP589902 MZT589902 MPX589902 MGB589902 LWF589902 LMJ589902 LCN589902 KSR589902 KIV589902 JYZ589902 JPD589902 JFH589902 IVL589902 ILP589902 IBT589902 HRX589902 HIB589902 GYF589902 GOJ589902 GEN589902 FUR589902 FKV589902 FAZ589902 ERD589902 EHH589902 DXL589902 DNP589902 DDT589902 CTX589902 CKB589902 CAF589902 BQJ589902 BGN589902 AWR589902 AMV589902 ACZ589902 TD589902 JH589902 K589902 WVT524366 WLX524366 WCB524366 VSF524366 VIJ524366 UYN524366 UOR524366 UEV524366 TUZ524366 TLD524366 TBH524366 SRL524366 SHP524366 RXT524366 RNX524366 REB524366 QUF524366 QKJ524366 QAN524366 PQR524366 PGV524366 OWZ524366 OND524366 ODH524366 NTL524366 NJP524366 MZT524366 MPX524366 MGB524366 LWF524366 LMJ524366 LCN524366 KSR524366 KIV524366 JYZ524366 JPD524366 JFH524366 IVL524366 ILP524366 IBT524366 HRX524366 HIB524366 GYF524366 GOJ524366 GEN524366 FUR524366 FKV524366 FAZ524366 ERD524366 EHH524366 DXL524366 DNP524366 DDT524366 CTX524366 CKB524366 CAF524366 BQJ524366 BGN524366 AWR524366 AMV524366 ACZ524366 TD524366 JH524366 K524366 WVT458830 WLX458830 WCB458830 VSF458830 VIJ458830 UYN458830 UOR458830 UEV458830 TUZ458830 TLD458830 TBH458830 SRL458830 SHP458830 RXT458830 RNX458830 REB458830 QUF458830 QKJ458830 QAN458830 PQR458830 PGV458830 OWZ458830 OND458830 ODH458830 NTL458830 NJP458830 MZT458830 MPX458830 MGB458830 LWF458830 LMJ458830 LCN458830 KSR458830 KIV458830 JYZ458830 JPD458830 JFH458830 IVL458830 ILP458830 IBT458830 HRX458830 HIB458830 GYF458830 GOJ458830 GEN458830 FUR458830 FKV458830 FAZ458830 ERD458830 EHH458830 DXL458830 DNP458830 DDT458830 CTX458830 CKB458830 CAF458830 BQJ458830 BGN458830 AWR458830 AMV458830 ACZ458830 TD458830 JH458830 K458830 WVT393294 WLX393294 WCB393294 VSF393294 VIJ393294 UYN393294 UOR393294 UEV393294 TUZ393294 TLD393294 TBH393294 SRL393294 SHP393294 RXT393294 RNX393294 REB393294 QUF393294 QKJ393294 QAN393294 PQR393294 PGV393294 OWZ393294 OND393294 ODH393294 NTL393294 NJP393294 MZT393294 MPX393294 MGB393294 LWF393294 LMJ393294 LCN393294 KSR393294 KIV393294 JYZ393294 JPD393294 JFH393294 IVL393294 ILP393294 IBT393294 HRX393294 HIB393294 GYF393294 GOJ393294 GEN393294 FUR393294 FKV393294 FAZ393294 ERD393294 EHH393294 DXL393294 DNP393294 DDT393294 CTX393294 CKB393294 CAF393294 BQJ393294 BGN393294 AWR393294 AMV393294 ACZ393294 TD393294 JH393294 K393294 WVT327758 WLX327758 WCB327758 VSF327758 VIJ327758 UYN327758 UOR327758 UEV327758 TUZ327758 TLD327758 TBH327758 SRL327758 SHP327758 RXT327758 RNX327758 REB327758 QUF327758 QKJ327758 QAN327758 PQR327758 PGV327758 OWZ327758 OND327758 ODH327758 NTL327758 NJP327758 MZT327758 MPX327758 MGB327758 LWF327758 LMJ327758 LCN327758 KSR327758 KIV327758 JYZ327758 JPD327758 JFH327758 IVL327758 ILP327758 IBT327758 HRX327758 HIB327758 GYF327758 GOJ327758 GEN327758 FUR327758 FKV327758 FAZ327758 ERD327758 EHH327758 DXL327758 DNP327758 DDT327758 CTX327758 CKB327758 CAF327758 BQJ327758 BGN327758 AWR327758 AMV327758 ACZ327758 TD327758 JH327758 K327758 WVT262222 WLX262222 WCB262222 VSF262222 VIJ262222 UYN262222 UOR262222 UEV262222 TUZ262222 TLD262222 TBH262222 SRL262222 SHP262222 RXT262222 RNX262222 REB262222 QUF262222 QKJ262222 QAN262222 PQR262222 PGV262222 OWZ262222 OND262222 ODH262222 NTL262222 NJP262222 MZT262222 MPX262222 MGB262222 LWF262222 LMJ262222 LCN262222 KSR262222 KIV262222 JYZ262222 JPD262222 JFH262222 IVL262222 ILP262222 IBT262222 HRX262222 HIB262222 GYF262222 GOJ262222 GEN262222 FUR262222 FKV262222 FAZ262222 ERD262222 EHH262222 DXL262222 DNP262222 DDT262222 CTX262222 CKB262222 CAF262222 BQJ262222 BGN262222 AWR262222 AMV262222 ACZ262222 TD262222 JH262222 K262222 WVT196686 WLX196686 WCB196686 VSF196686 VIJ196686 UYN196686 UOR196686 UEV196686 TUZ196686 TLD196686 TBH196686 SRL196686 SHP196686 RXT196686 RNX196686 REB196686 QUF196686 QKJ196686 QAN196686 PQR196686 PGV196686 OWZ196686 OND196686 ODH196686 NTL196686 NJP196686 MZT196686 MPX196686 MGB196686 LWF196686 LMJ196686 LCN196686 KSR196686 KIV196686 JYZ196686 JPD196686 JFH196686 IVL196686 ILP196686 IBT196686 HRX196686 HIB196686 GYF196686 GOJ196686 GEN196686 FUR196686 FKV196686 FAZ196686 ERD196686 EHH196686 DXL196686 DNP196686 DDT196686 CTX196686 CKB196686 CAF196686 BQJ196686 BGN196686 AWR196686 AMV196686 ACZ196686 TD196686 JH196686 K196686 WVT131150 WLX131150 WCB131150 VSF131150 VIJ131150 UYN131150 UOR131150 UEV131150 TUZ131150 TLD131150 TBH131150 SRL131150 SHP131150 RXT131150 RNX131150 REB131150 QUF131150 QKJ131150 QAN131150 PQR131150 PGV131150 OWZ131150 OND131150 ODH131150 NTL131150 NJP131150 MZT131150 MPX131150 MGB131150 LWF131150 LMJ131150 LCN131150 KSR131150 KIV131150 JYZ131150 JPD131150 JFH131150 IVL131150 ILP131150 IBT131150 HRX131150 HIB131150 GYF131150 GOJ131150 GEN131150 FUR131150 FKV131150 FAZ131150 ERD131150 EHH131150 DXL131150 DNP131150 DDT131150 CTX131150 CKB131150 CAF131150 BQJ131150 BGN131150 AWR131150 AMV131150 ACZ131150 TD131150 JH131150 K131150 WVT65614 WLX65614 WCB65614 VSF65614 VIJ65614 UYN65614 UOR65614 UEV65614 TUZ65614 TLD65614 TBH65614 SRL65614 SHP65614 RXT65614 RNX65614 REB65614 QUF65614 QKJ65614 QAN65614 PQR65614 PGV65614 OWZ65614 OND65614 ODH65614 NTL65614 NJP65614 MZT65614 MPX65614 MGB65614 LWF65614 LMJ65614 LCN65614 KSR65614 KIV65614 JYZ65614 JPD65614 JFH65614 IVL65614 ILP65614 IBT65614 HRX65614 HIB65614 GYF65614 GOJ65614 GEN65614 FUR65614 FKV65614 FAZ65614 ERD65614 EHH65614 DXL65614 DNP65614 DDT65614 CTX65614 CKB65614 CAF65614 BQJ65614 BGN65614 AWR65614 AMV65614 ACZ65614 TD65614 JH65614 K65614 WVT78 WLX78 WCB78 VSF78 VIJ78 UYN78 UOR78 UEV78 TUZ78 TLD78 TBH78 SRL78 SHP78 RXT78 RNX78 REB78 QUF78 QKJ78 QAN78 PQR78 PGV78 OWZ78 OND78 ODH78 NTL78 NJP78 MZT78 MPX78 MGB78 LWF78 LMJ78 LCN78 KSR78 KIV78 JYZ78 JPD78 JFH78 IVL78 ILP78 IBT78 HRX78 HIB78 GYF78 GOJ78 GEN78 FUR78 FKV78 FAZ78 ERD78 EHH78 DXL78 DNP78 DDT78 CTX78 CKB78 CAF78 BQJ78 BGN78 AWR78 AMV78 ACZ78 TD78 JH78 K78 WVT983114 WLX983114 WCB983114 VSF983114 VIJ983114 UYN983114 UOR983114 UEV983114 TUZ983114 TLD983114 TBH983114 SRL983114 SHP983114 RXT983114 RNX983114 REB983114 QUF983114 QKJ983114 QAN983114 PQR983114 PGV983114 OWZ983114 OND983114 ODH983114 NTL983114 NJP983114 MZT983114 MPX983114 MGB983114 LWF983114 LMJ983114 LCN983114 KSR983114 KIV983114 JYZ983114 JPD983114 JFH983114 IVL983114 ILP983114 IBT983114 HRX983114 HIB983114 GYF983114 GOJ983114 GEN983114 FUR983114 FKV983114 FAZ983114 ERD983114 EHH983114 DXL983114 DNP983114 DDT983114 CTX983114 CKB983114 CAF983114 BQJ983114 BGN983114 AWR983114 AMV983114 ACZ983114 TD983114 JH983114 K983114 WVT917578 WLX917578 WCB917578 VSF917578 VIJ917578 UYN917578 UOR917578 UEV917578 TUZ917578 TLD917578 TBH917578 SRL917578 SHP917578 RXT917578 RNX917578 REB917578 QUF917578 QKJ917578 QAN917578 PQR917578 PGV917578 OWZ917578 OND917578 ODH917578 NTL917578 NJP917578 MZT917578 MPX917578 MGB917578 LWF917578 LMJ917578 LCN917578 KSR917578 KIV917578 JYZ917578 JPD917578 JFH917578 IVL917578 ILP917578 IBT917578 HRX917578 HIB917578 GYF917578 GOJ917578 GEN917578 FUR917578 FKV917578 FAZ917578 ERD917578 EHH917578 DXL917578 DNP917578 DDT917578 CTX917578 CKB917578 CAF917578 BQJ917578 BGN917578 AWR917578 AMV917578 ACZ917578 TD917578 JH917578 K917578 WVT852042 WLX852042 WCB852042 VSF852042 VIJ852042 UYN852042 UOR852042 UEV852042 TUZ852042 TLD852042 TBH852042 SRL852042 SHP852042 RXT852042 RNX852042 REB852042 QUF852042 QKJ852042 QAN852042 PQR852042 PGV852042 OWZ852042 OND852042 ODH852042 NTL852042 NJP852042 MZT852042 MPX852042 MGB852042 LWF852042 LMJ852042 LCN852042 KSR852042 KIV852042 JYZ852042 JPD852042 JFH852042 IVL852042 ILP852042 IBT852042 HRX852042 HIB852042 GYF852042 GOJ852042 GEN852042 FUR852042 FKV852042 FAZ852042 ERD852042 EHH852042 DXL852042 DNP852042 DDT852042 CTX852042 CKB852042 CAF852042 BQJ852042 BGN852042 AWR852042 AMV852042 ACZ852042 TD852042 JH852042 K852042 WVT786506 WLX786506 WCB786506 VSF786506 VIJ786506 UYN786506 UOR786506 UEV786506 TUZ786506 TLD786506 TBH786506 SRL786506 SHP786506 RXT786506 RNX786506 REB786506 QUF786506 QKJ786506 QAN786506 PQR786506 PGV786506 OWZ786506 OND786506 ODH786506 NTL786506 NJP786506 MZT786506 MPX786506 MGB786506 LWF786506 LMJ786506 LCN786506 KSR786506 KIV786506 JYZ786506 JPD786506 JFH786506 IVL786506 ILP786506 IBT786506 HRX786506 HIB786506 GYF786506 GOJ786506 GEN786506 FUR786506 FKV786506 FAZ786506 ERD786506 EHH786506 DXL786506 DNP786506 DDT786506 CTX786506 CKB786506 CAF786506 BQJ786506 BGN786506 AWR786506 AMV786506 ACZ786506 TD786506 JH786506 K786506 WVT720970 WLX720970 WCB720970 VSF720970 VIJ720970 UYN720970 UOR720970 UEV720970 TUZ720970 TLD720970 TBH720970 SRL720970 SHP720970 RXT720970 RNX720970 REB720970 QUF720970 QKJ720970 QAN720970 PQR720970 PGV720970 OWZ720970 OND720970 ODH720970 NTL720970 NJP720970 MZT720970 MPX720970 MGB720970 LWF720970 LMJ720970 LCN720970 KSR720970 KIV720970 JYZ720970 JPD720970 JFH720970 IVL720970 ILP720970 IBT720970 HRX720970 HIB720970 GYF720970 GOJ720970 GEN720970 FUR720970 FKV720970 FAZ720970 ERD720970 EHH720970 DXL720970 DNP720970 DDT720970 CTX720970 CKB720970 CAF720970 BQJ720970 BGN720970 AWR720970 AMV720970 ACZ720970 TD720970 JH720970 K720970 WVT655434 WLX655434 WCB655434 VSF655434 VIJ655434 UYN655434 UOR655434 UEV655434 TUZ655434 TLD655434 TBH655434 SRL655434 SHP655434 RXT655434 RNX655434 REB655434 QUF655434 QKJ655434 QAN655434 PQR655434 PGV655434 OWZ655434 OND655434 ODH655434 NTL655434 NJP655434 MZT655434 MPX655434 MGB655434 LWF655434 LMJ655434 LCN655434 KSR655434 KIV655434 JYZ655434 JPD655434 JFH655434 IVL655434 ILP655434 IBT655434 HRX655434 HIB655434 GYF655434 GOJ655434 GEN655434 FUR655434 FKV655434 FAZ655434 ERD655434 EHH655434 DXL655434 DNP655434 DDT655434 CTX655434 CKB655434 CAF655434 BQJ655434 BGN655434 AWR655434 AMV655434 ACZ655434 TD655434 JH655434 K655434 WVT589898 WLX589898 WCB589898 VSF589898 VIJ589898 UYN589898 UOR589898 UEV589898 TUZ589898 TLD589898 TBH589898 SRL589898 SHP589898 RXT589898 RNX589898 REB589898 QUF589898 QKJ589898 QAN589898 PQR589898 PGV589898 OWZ589898 OND589898 ODH589898 NTL589898 NJP589898 MZT589898 MPX589898 MGB589898 LWF589898 LMJ589898 LCN589898 KSR589898 KIV589898 JYZ589898 JPD589898 JFH589898 IVL589898 ILP589898 IBT589898 HRX589898 HIB589898 GYF589898 GOJ589898 GEN589898 FUR589898 FKV589898 FAZ589898 ERD589898 EHH589898 DXL589898 DNP589898 DDT589898 CTX589898 CKB589898 CAF589898 BQJ589898 BGN589898 AWR589898 AMV589898 ACZ589898 TD589898 JH589898 K589898 WVT524362 WLX524362 WCB524362 VSF524362 VIJ524362 UYN524362 UOR524362 UEV524362 TUZ524362 TLD524362 TBH524362 SRL524362 SHP524362 RXT524362 RNX524362 REB524362 QUF524362 QKJ524362 QAN524362 PQR524362 PGV524362 OWZ524362 OND524362 ODH524362 NTL524362 NJP524362 MZT524362 MPX524362 MGB524362 LWF524362 LMJ524362 LCN524362 KSR524362 KIV524362 JYZ524362 JPD524362 JFH524362 IVL524362 ILP524362 IBT524362 HRX524362 HIB524362 GYF524362 GOJ524362 GEN524362 FUR524362 FKV524362 FAZ524362 ERD524362 EHH524362 DXL524362 DNP524362 DDT524362 CTX524362 CKB524362 CAF524362 BQJ524362 BGN524362 AWR524362 AMV524362 ACZ524362 TD524362 JH524362 K524362 WVT458826 WLX458826 WCB458826 VSF458826 VIJ458826 UYN458826 UOR458826 UEV458826 TUZ458826 TLD458826 TBH458826 SRL458826 SHP458826 RXT458826 RNX458826 REB458826 QUF458826 QKJ458826 QAN458826 PQR458826 PGV458826 OWZ458826 OND458826 ODH458826 NTL458826 NJP458826 MZT458826 MPX458826 MGB458826 LWF458826 LMJ458826 LCN458826 KSR458826 KIV458826 JYZ458826 JPD458826 JFH458826 IVL458826 ILP458826 IBT458826 HRX458826 HIB458826 GYF458826 GOJ458826 GEN458826 FUR458826 FKV458826 FAZ458826 ERD458826 EHH458826 DXL458826 DNP458826 DDT458826 CTX458826 CKB458826 CAF458826 BQJ458826 BGN458826 AWR458826 AMV458826 ACZ458826 TD458826 JH458826 K458826 WVT393290 WLX393290 WCB393290 VSF393290 VIJ393290 UYN393290 UOR393290 UEV393290 TUZ393290 TLD393290 TBH393290 SRL393290 SHP393290 RXT393290 RNX393290 REB393290 QUF393290 QKJ393290 QAN393290 PQR393290 PGV393290 OWZ393290 OND393290 ODH393290 NTL393290 NJP393290 MZT393290 MPX393290 MGB393290 LWF393290 LMJ393290 LCN393290 KSR393290 KIV393290 JYZ393290 JPD393290 JFH393290 IVL393290 ILP393290 IBT393290 HRX393290 HIB393290 GYF393290 GOJ393290 GEN393290 FUR393290 FKV393290 FAZ393290 ERD393290 EHH393290 DXL393290 DNP393290 DDT393290 CTX393290 CKB393290 CAF393290 BQJ393290 BGN393290 AWR393290 AMV393290 ACZ393290 TD393290 JH393290 K393290 WVT327754 WLX327754 WCB327754 VSF327754 VIJ327754 UYN327754 UOR327754 UEV327754 TUZ327754 TLD327754 TBH327754 SRL327754 SHP327754 RXT327754 RNX327754 REB327754 QUF327754 QKJ327754 QAN327754 PQR327754 PGV327754 OWZ327754 OND327754 ODH327754 NTL327754 NJP327754 MZT327754 MPX327754 MGB327754 LWF327754 LMJ327754 LCN327754 KSR327754 KIV327754 JYZ327754 JPD327754 JFH327754 IVL327754 ILP327754 IBT327754 HRX327754 HIB327754 GYF327754 GOJ327754 GEN327754 FUR327754 FKV327754 FAZ327754 ERD327754 EHH327754 DXL327754 DNP327754 DDT327754 CTX327754 CKB327754 CAF327754 BQJ327754 BGN327754 AWR327754 AMV327754 ACZ327754 TD327754 JH327754 K327754 WVT262218 WLX262218 WCB262218 VSF262218 VIJ262218 UYN262218 UOR262218 UEV262218 TUZ262218 TLD262218 TBH262218 SRL262218 SHP262218 RXT262218 RNX262218 REB262218 QUF262218 QKJ262218 QAN262218 PQR262218 PGV262218 OWZ262218 OND262218 ODH262218 NTL262218 NJP262218 MZT262218 MPX262218 MGB262218 LWF262218 LMJ262218 LCN262218 KSR262218 KIV262218 JYZ262218 JPD262218 JFH262218 IVL262218 ILP262218 IBT262218 HRX262218 HIB262218 GYF262218 GOJ262218 GEN262218 FUR262218 FKV262218 FAZ262218 ERD262218 EHH262218 DXL262218 DNP262218 DDT262218 CTX262218 CKB262218 CAF262218 BQJ262218 BGN262218 AWR262218 AMV262218 ACZ262218 TD262218 JH262218 K262218 WVT196682 WLX196682 WCB196682 VSF196682 VIJ196682 UYN196682 UOR196682 UEV196682 TUZ196682 TLD196682 TBH196682 SRL196682 SHP196682 RXT196682 RNX196682 REB196682 QUF196682 QKJ196682 QAN196682 PQR196682 PGV196682 OWZ196682 OND196682 ODH196682 NTL196682 NJP196682 MZT196682 MPX196682 MGB196682 LWF196682 LMJ196682 LCN196682 KSR196682 KIV196682 JYZ196682 JPD196682 JFH196682 IVL196682 ILP196682 IBT196682 HRX196682 HIB196682 GYF196682 GOJ196682 GEN196682 FUR196682 FKV196682 FAZ196682 ERD196682 EHH196682 DXL196682 DNP196682 DDT196682 CTX196682 CKB196682 CAF196682 BQJ196682 BGN196682 AWR196682 AMV196682 ACZ196682 TD196682 JH196682 K196682 WVT131146 WLX131146 WCB131146 VSF131146 VIJ131146 UYN131146 UOR131146 UEV131146 TUZ131146 TLD131146 TBH131146 SRL131146 SHP131146 RXT131146 RNX131146 REB131146 QUF131146 QKJ131146 QAN131146 PQR131146 PGV131146 OWZ131146 OND131146 ODH131146 NTL131146 NJP131146 MZT131146 MPX131146 MGB131146 LWF131146 LMJ131146 LCN131146 KSR131146 KIV131146 JYZ131146 JPD131146 JFH131146 IVL131146 ILP131146 IBT131146 HRX131146 HIB131146 GYF131146 GOJ131146 GEN131146 FUR131146 FKV131146 FAZ131146 ERD131146 EHH131146 DXL131146 DNP131146 DDT131146 CTX131146 CKB131146 CAF131146 BQJ131146 BGN131146 AWR131146 AMV131146 ACZ131146 TD131146 JH131146 K131146 WVT65610 WLX65610 WCB65610 VSF65610 VIJ65610 UYN65610 UOR65610 UEV65610 TUZ65610 TLD65610 TBH65610 SRL65610 SHP65610 RXT65610 RNX65610 REB65610 QUF65610 QKJ65610 QAN65610 PQR65610 PGV65610 OWZ65610 OND65610 ODH65610 NTL65610 NJP65610 MZT65610 MPX65610 MGB65610 LWF65610 LMJ65610 LCN65610 KSR65610 KIV65610 JYZ65610 JPD65610 JFH65610 IVL65610 ILP65610 IBT65610 HRX65610 HIB65610 GYF65610 GOJ65610 GEN65610 FUR65610 FKV65610 FAZ65610 ERD65610 EHH65610 DXL65610 DNP65610 DDT65610 CTX65610 CKB65610 CAF65610 BQJ65610 BGN65610 AWR65610 AMV65610 ACZ65610 TD65610 JH65610 K65610 WVT73 WLX73 WCB73 VSF73 VIJ73 UYN73 UOR73 UEV73 TUZ73 TLD73 TBH73 SRL73 SHP73 RXT73 RNX73 REB73 QUF73 QKJ73 QAN73 PQR73 PGV73 OWZ73 OND73 ODH73 NTL73 NJP73 MZT73 MPX73 MGB73 LWF73 LMJ73 LCN73 KSR73 KIV73 JYZ73 JPD73 JFH73 IVL73 ILP73 IBT73 HRX73 HIB73 GYF73 GOJ73 GEN73 FUR73 FKV73 FAZ73 ERD73 EHH73 DXL73 DNP73 DDT73 CTX73 CKB73 CAF73 BQJ73 BGN73 AWR73 AMV73 ACZ73 TD73 JH73 K73 WVN983114 WLR983114 WBV983114 VRZ983114 VID983114 UYH983114 UOL983114 UEP983114 TUT983114 TKX983114 TBB983114 SRF983114 SHJ983114 RXN983114 RNR983114 RDV983114 QTZ983114 QKD983114 QAH983114 PQL983114 PGP983114 OWT983114 OMX983114 ODB983114 NTF983114 NJJ983114 MZN983114 MPR983114 MFV983114 LVZ983114 LMD983114 LCH983114 KSL983114 KIP983114 JYT983114 JOX983114 JFB983114 IVF983114 ILJ983114 IBN983114 HRR983114 HHV983114 GXZ983114 GOD983114 GEH983114 FUL983114 FKP983114 FAT983114 EQX983114 EHB983114 DXF983114 DNJ983114 DDN983114 CTR983114 CJV983114 BZZ983114 BQD983114 BGH983114 AWL983114 AMP983114 ACT983114 SX983114 JB983114 E983114 WVN917578 WLR917578 WBV917578 VRZ917578 VID917578 UYH917578 UOL917578 UEP917578 TUT917578 TKX917578 TBB917578 SRF917578 SHJ917578 RXN917578 RNR917578 RDV917578 QTZ917578 QKD917578 QAH917578 PQL917578 PGP917578 OWT917578 OMX917578 ODB917578 NTF917578 NJJ917578 MZN917578 MPR917578 MFV917578 LVZ917578 LMD917578 LCH917578 KSL917578 KIP917578 JYT917578 JOX917578 JFB917578 IVF917578 ILJ917578 IBN917578 HRR917578 HHV917578 GXZ917578 GOD917578 GEH917578 FUL917578 FKP917578 FAT917578 EQX917578 EHB917578 DXF917578 DNJ917578 DDN917578 CTR917578 CJV917578 BZZ917578 BQD917578 BGH917578 AWL917578 AMP917578 ACT917578 SX917578 JB917578 E917578 WVN852042 WLR852042 WBV852042 VRZ852042 VID852042 UYH852042 UOL852042 UEP852042 TUT852042 TKX852042 TBB852042 SRF852042 SHJ852042 RXN852042 RNR852042 RDV852042 QTZ852042 QKD852042 QAH852042 PQL852042 PGP852042 OWT852042 OMX852042 ODB852042 NTF852042 NJJ852042 MZN852042 MPR852042 MFV852042 LVZ852042 LMD852042 LCH852042 KSL852042 KIP852042 JYT852042 JOX852042 JFB852042 IVF852042 ILJ852042 IBN852042 HRR852042 HHV852042 GXZ852042 GOD852042 GEH852042 FUL852042 FKP852042 FAT852042 EQX852042 EHB852042 DXF852042 DNJ852042 DDN852042 CTR852042 CJV852042 BZZ852042 BQD852042 BGH852042 AWL852042 AMP852042 ACT852042 SX852042 JB852042 E852042 WVN786506 WLR786506 WBV786506 VRZ786506 VID786506 UYH786506 UOL786506 UEP786506 TUT786506 TKX786506 TBB786506 SRF786506 SHJ786506 RXN786506 RNR786506 RDV786506 QTZ786506 QKD786506 QAH786506 PQL786506 PGP786506 OWT786506 OMX786506 ODB786506 NTF786506 NJJ786506 MZN786506 MPR786506 MFV786506 LVZ786506 LMD786506 LCH786506 KSL786506 KIP786506 JYT786506 JOX786506 JFB786506 IVF786506 ILJ786506 IBN786506 HRR786506 HHV786506 GXZ786506 GOD786506 GEH786506 FUL786506 FKP786506 FAT786506 EQX786506 EHB786506 DXF786506 DNJ786506 DDN786506 CTR786506 CJV786506 BZZ786506 BQD786506 BGH786506 AWL786506 AMP786506 ACT786506 SX786506 JB786506 E786506 WVN720970 WLR720970 WBV720970 VRZ720970 VID720970 UYH720970 UOL720970 UEP720970 TUT720970 TKX720970 TBB720970 SRF720970 SHJ720970 RXN720970 RNR720970 RDV720970 QTZ720970 QKD720970 QAH720970 PQL720970 PGP720970 OWT720970 OMX720970 ODB720970 NTF720970 NJJ720970 MZN720970 MPR720970 MFV720970 LVZ720970 LMD720970 LCH720970 KSL720970 KIP720970 JYT720970 JOX720970 JFB720970 IVF720970 ILJ720970 IBN720970 HRR720970 HHV720970 GXZ720970 GOD720970 GEH720970 FUL720970 FKP720970 FAT720970 EQX720970 EHB720970 DXF720970 DNJ720970 DDN720970 CTR720970 CJV720970 BZZ720970 BQD720970 BGH720970 AWL720970 AMP720970 ACT720970 SX720970 JB720970 E720970 WVN655434 WLR655434 WBV655434 VRZ655434 VID655434 UYH655434 UOL655434 UEP655434 TUT655434 TKX655434 TBB655434 SRF655434 SHJ655434 RXN655434 RNR655434 RDV655434 QTZ655434 QKD655434 QAH655434 PQL655434 PGP655434 OWT655434 OMX655434 ODB655434 NTF655434 NJJ655434 MZN655434 MPR655434 MFV655434 LVZ655434 LMD655434 LCH655434 KSL655434 KIP655434 JYT655434 JOX655434 JFB655434 IVF655434 ILJ655434 IBN655434 HRR655434 HHV655434 GXZ655434 GOD655434 GEH655434 FUL655434 FKP655434 FAT655434 EQX655434 EHB655434 DXF655434 DNJ655434 DDN655434 CTR655434 CJV655434 BZZ655434 BQD655434 BGH655434 AWL655434 AMP655434 ACT655434 SX655434 JB655434 E655434 WVN589898 WLR589898 WBV589898 VRZ589898 VID589898 UYH589898 UOL589898 UEP589898 TUT589898 TKX589898 TBB589898 SRF589898 SHJ589898 RXN589898 RNR589898 RDV589898 QTZ589898 QKD589898 QAH589898 PQL589898 PGP589898 OWT589898 OMX589898 ODB589898 NTF589898 NJJ589898 MZN589898 MPR589898 MFV589898 LVZ589898 LMD589898 LCH589898 KSL589898 KIP589898 JYT589898 JOX589898 JFB589898 IVF589898 ILJ589898 IBN589898 HRR589898 HHV589898 GXZ589898 GOD589898 GEH589898 FUL589898 FKP589898 FAT589898 EQX589898 EHB589898 DXF589898 DNJ589898 DDN589898 CTR589898 CJV589898 BZZ589898 BQD589898 BGH589898 AWL589898 AMP589898 ACT589898 SX589898 JB589898 E589898 WVN524362 WLR524362 WBV524362 VRZ524362 VID524362 UYH524362 UOL524362 UEP524362 TUT524362 TKX524362 TBB524362 SRF524362 SHJ524362 RXN524362 RNR524362 RDV524362 QTZ524362 QKD524362 QAH524362 PQL524362 PGP524362 OWT524362 OMX524362 ODB524362 NTF524362 NJJ524362 MZN524362 MPR524362 MFV524362 LVZ524362 LMD524362 LCH524362 KSL524362 KIP524362 JYT524362 JOX524362 JFB524362 IVF524362 ILJ524362 IBN524362 HRR524362 HHV524362 GXZ524362 GOD524362 GEH524362 FUL524362 FKP524362 FAT524362 EQX524362 EHB524362 DXF524362 DNJ524362 DDN524362 CTR524362 CJV524362 BZZ524362 BQD524362 BGH524362 AWL524362 AMP524362 ACT524362 SX524362 JB524362 E524362 WVN458826 WLR458826 WBV458826 VRZ458826 VID458826 UYH458826 UOL458826 UEP458826 TUT458826 TKX458826 TBB458826 SRF458826 SHJ458826 RXN458826 RNR458826 RDV458826 QTZ458826 QKD458826 QAH458826 PQL458826 PGP458826 OWT458826 OMX458826 ODB458826 NTF458826 NJJ458826 MZN458826 MPR458826 MFV458826 LVZ458826 LMD458826 LCH458826 KSL458826 KIP458826 JYT458826 JOX458826 JFB458826 IVF458826 ILJ458826 IBN458826 HRR458826 HHV458826 GXZ458826 GOD458826 GEH458826 FUL458826 FKP458826 FAT458826 EQX458826 EHB458826 DXF458826 DNJ458826 DDN458826 CTR458826 CJV458826 BZZ458826 BQD458826 BGH458826 AWL458826 AMP458826 ACT458826 SX458826 JB458826 E458826 WVN393290 WLR393290 WBV393290 VRZ393290 VID393290 UYH393290 UOL393290 UEP393290 TUT393290 TKX393290 TBB393290 SRF393290 SHJ393290 RXN393290 RNR393290 RDV393290 QTZ393290 QKD393290 QAH393290 PQL393290 PGP393290 OWT393290 OMX393290 ODB393290 NTF393290 NJJ393290 MZN393290 MPR393290 MFV393290 LVZ393290 LMD393290 LCH393290 KSL393290 KIP393290 JYT393290 JOX393290 JFB393290 IVF393290 ILJ393290 IBN393290 HRR393290 HHV393290 GXZ393290 GOD393290 GEH393290 FUL393290 FKP393290 FAT393290 EQX393290 EHB393290 DXF393290 DNJ393290 DDN393290 CTR393290 CJV393290 BZZ393290 BQD393290 BGH393290 AWL393290 AMP393290 ACT393290 SX393290 JB393290 E393290 WVN327754 WLR327754 WBV327754 VRZ327754 VID327754 UYH327754 UOL327754 UEP327754 TUT327754 TKX327754 TBB327754 SRF327754 SHJ327754 RXN327754 RNR327754 RDV327754 QTZ327754 QKD327754 QAH327754 PQL327754 PGP327754 OWT327754 OMX327754 ODB327754 NTF327754 NJJ327754 MZN327754 MPR327754 MFV327754 LVZ327754 LMD327754 LCH327754 KSL327754 KIP327754 JYT327754 JOX327754 JFB327754 IVF327754 ILJ327754 IBN327754 HRR327754 HHV327754 GXZ327754 GOD327754 GEH327754 FUL327754 FKP327754 FAT327754 EQX327754 EHB327754 DXF327754 DNJ327754 DDN327754 CTR327754 CJV327754 BZZ327754 BQD327754 BGH327754 AWL327754 AMP327754 ACT327754 SX327754 JB327754 E327754 WVN262218 WLR262218 WBV262218 VRZ262218 VID262218 UYH262218 UOL262218 UEP262218 TUT262218 TKX262218 TBB262218 SRF262218 SHJ262218 RXN262218 RNR262218 RDV262218 QTZ262218 QKD262218 QAH262218 PQL262218 PGP262218 OWT262218 OMX262218 ODB262218 NTF262218 NJJ262218 MZN262218 MPR262218 MFV262218 LVZ262218 LMD262218 LCH262218 KSL262218 KIP262218 JYT262218 JOX262218 JFB262218 IVF262218 ILJ262218 IBN262218 HRR262218 HHV262218 GXZ262218 GOD262218 GEH262218 FUL262218 FKP262218 FAT262218 EQX262218 EHB262218 DXF262218 DNJ262218 DDN262218 CTR262218 CJV262218 BZZ262218 BQD262218 BGH262218 AWL262218 AMP262218 ACT262218 SX262218 JB262218 E262218 WVN196682 WLR196682 WBV196682 VRZ196682 VID196682 UYH196682 UOL196682 UEP196682 TUT196682 TKX196682 TBB196682 SRF196682 SHJ196682 RXN196682 RNR196682 RDV196682 QTZ196682 QKD196682 QAH196682 PQL196682 PGP196682 OWT196682 OMX196682 ODB196682 NTF196682 NJJ196682 MZN196682 MPR196682 MFV196682 LVZ196682 LMD196682 LCH196682 KSL196682 KIP196682 JYT196682 JOX196682 JFB196682 IVF196682 ILJ196682 IBN196682 HRR196682 HHV196682 GXZ196682 GOD196682 GEH196682 FUL196682 FKP196682 FAT196682 EQX196682 EHB196682 DXF196682 DNJ196682 DDN196682 CTR196682 CJV196682 BZZ196682 BQD196682 BGH196682 AWL196682 AMP196682 ACT196682 SX196682 JB196682 E196682 WVN131146 WLR131146 WBV131146 VRZ131146 VID131146 UYH131146 UOL131146 UEP131146 TUT131146 TKX131146 TBB131146 SRF131146 SHJ131146 RXN131146 RNR131146 RDV131146 QTZ131146 QKD131146 QAH131146 PQL131146 PGP131146 OWT131146 OMX131146 ODB131146 NTF131146 NJJ131146 MZN131146 MPR131146 MFV131146 LVZ131146 LMD131146 LCH131146 KSL131146 KIP131146 JYT131146 JOX131146 JFB131146 IVF131146 ILJ131146 IBN131146 HRR131146 HHV131146 GXZ131146 GOD131146 GEH131146 FUL131146 FKP131146 FAT131146 EQX131146 EHB131146 DXF131146 DNJ131146 DDN131146 CTR131146 CJV131146 BZZ131146 BQD131146 BGH131146 AWL131146 AMP131146 ACT131146 SX131146 JB131146 E131146 WVN65610 WLR65610 WBV65610 VRZ65610 VID65610 UYH65610 UOL65610 UEP65610 TUT65610 TKX65610 TBB65610 SRF65610 SHJ65610 RXN65610 RNR65610 RDV65610 QTZ65610 QKD65610 QAH65610 PQL65610 PGP65610 OWT65610 OMX65610 ODB65610 NTF65610 NJJ65610 MZN65610 MPR65610 MFV65610 LVZ65610 LMD65610 LCH65610 KSL65610 KIP65610 JYT65610 JOX65610 JFB65610 IVF65610 ILJ65610 IBN65610 HRR65610 HHV65610 GXZ65610 GOD65610 GEH65610 FUL65610 FKP65610 FAT65610 EQX65610 EHB65610 DXF65610 DNJ65610 DDN65610 CTR65610 CJV65610 BZZ65610 BQD65610 BGH65610 AWL65610 AMP65610 ACT65610 SX65610 JB65610 E65610 WVN73 WLR73 WBV73 VRZ73 VID73 UYH73 UOL73 UEP73 TUT73 TKX73 TBB73 SRF73 SHJ73 RXN73 RNR73 RDV73 QTZ73 QKD73 QAH73 PQL73 PGP73 OWT73 OMX73 ODB73 NTF73 NJJ73 MZN73 MPR73 MFV73 LVZ73 LMD73 LCH73 KSL73 KIP73 JYT73 JOX73 JFB73 IVF73 ILJ73 IBN73 HRR73 HHV73 GXZ73 GOD73 GEH73 FUL73 FKP73 FAT73 EQX73 EHB73 DXF73 DNJ73 DDN73 CTR73 CJV73 BZZ73 BQD73 BGH73 AWL73 AMP73 ACT73 SX73 JB73 E73 WVT983116 WLX983116 WCB983116 VSF983116 VIJ983116 UYN983116 UOR983116 UEV983116 TUZ983116 TLD983116 TBH983116 SRL983116 SHP983116 RXT983116 RNX983116 REB983116 QUF983116 QKJ983116 QAN983116 PQR983116 PGV983116 OWZ983116 OND983116 ODH983116 NTL983116 NJP983116 MZT983116 MPX983116 MGB983116 LWF983116 LMJ983116 LCN983116 KSR983116 KIV983116 JYZ983116 JPD983116 JFH983116 IVL983116 ILP983116 IBT983116 HRX983116 HIB983116 GYF983116 GOJ983116 GEN983116 FUR983116 FKV983116 FAZ983116 ERD983116 EHH983116 DXL983116 DNP983116 DDT983116 CTX983116 CKB983116 CAF983116 BQJ983116 BGN983116 AWR983116 AMV983116 ACZ983116 TD983116 JH983116 K983116 WVT917580 WLX917580 WCB917580 VSF917580 VIJ917580 UYN917580 UOR917580 UEV917580 TUZ917580 TLD917580 TBH917580 SRL917580 SHP917580 RXT917580 RNX917580 REB917580 QUF917580 QKJ917580 QAN917580 PQR917580 PGV917580 OWZ917580 OND917580 ODH917580 NTL917580 NJP917580 MZT917580 MPX917580 MGB917580 LWF917580 LMJ917580 LCN917580 KSR917580 KIV917580 JYZ917580 JPD917580 JFH917580 IVL917580 ILP917580 IBT917580 HRX917580 HIB917580 GYF917580 GOJ917580 GEN917580 FUR917580 FKV917580 FAZ917580 ERD917580 EHH917580 DXL917580 DNP917580 DDT917580 CTX917580 CKB917580 CAF917580 BQJ917580 BGN917580 AWR917580 AMV917580 ACZ917580 TD917580 JH917580 K917580 WVT852044 WLX852044 WCB852044 VSF852044 VIJ852044 UYN852044 UOR852044 UEV852044 TUZ852044 TLD852044 TBH852044 SRL852044 SHP852044 RXT852044 RNX852044 REB852044 QUF852044 QKJ852044 QAN852044 PQR852044 PGV852044 OWZ852044 OND852044 ODH852044 NTL852044 NJP852044 MZT852044 MPX852044 MGB852044 LWF852044 LMJ852044 LCN852044 KSR852044 KIV852044 JYZ852044 JPD852044 JFH852044 IVL852044 ILP852044 IBT852044 HRX852044 HIB852044 GYF852044 GOJ852044 GEN852044 FUR852044 FKV852044 FAZ852044 ERD852044 EHH852044 DXL852044 DNP852044 DDT852044 CTX852044 CKB852044 CAF852044 BQJ852044 BGN852044 AWR852044 AMV852044 ACZ852044 TD852044 JH852044 K852044 WVT786508 WLX786508 WCB786508 VSF786508 VIJ786508 UYN786508 UOR786508 UEV786508 TUZ786508 TLD786508 TBH786508 SRL786508 SHP786508 RXT786508 RNX786508 REB786508 QUF786508 QKJ786508 QAN786508 PQR786508 PGV786508 OWZ786508 OND786508 ODH786508 NTL786508 NJP786508 MZT786508 MPX786508 MGB786508 LWF786508 LMJ786508 LCN786508 KSR786508 KIV786508 JYZ786508 JPD786508 JFH786508 IVL786508 ILP786508 IBT786508 HRX786508 HIB786508 GYF786508 GOJ786508 GEN786508 FUR786508 FKV786508 FAZ786508 ERD786508 EHH786508 DXL786508 DNP786508 DDT786508 CTX786508 CKB786508 CAF786508 BQJ786508 BGN786508 AWR786508 AMV786508 ACZ786508 TD786508 JH786508 K786508 WVT720972 WLX720972 WCB720972 VSF720972 VIJ720972 UYN720972 UOR720972 UEV720972 TUZ720972 TLD720972 TBH720972 SRL720972 SHP720972 RXT720972 RNX720972 REB720972 QUF720972 QKJ720972 QAN720972 PQR720972 PGV720972 OWZ720972 OND720972 ODH720972 NTL720972 NJP720972 MZT720972 MPX720972 MGB720972 LWF720972 LMJ720972 LCN720972 KSR720972 KIV720972 JYZ720972 JPD720972 JFH720972 IVL720972 ILP720972 IBT720972 HRX720972 HIB720972 GYF720972 GOJ720972 GEN720972 FUR720972 FKV720972 FAZ720972 ERD720972 EHH720972 DXL720972 DNP720972 DDT720972 CTX720972 CKB720972 CAF720972 BQJ720972 BGN720972 AWR720972 AMV720972 ACZ720972 TD720972 JH720972 K720972 WVT655436 WLX655436 WCB655436 VSF655436 VIJ655436 UYN655436 UOR655436 UEV655436 TUZ655436 TLD655436 TBH655436 SRL655436 SHP655436 RXT655436 RNX655436 REB655436 QUF655436 QKJ655436 QAN655436 PQR655436 PGV655436 OWZ655436 OND655436 ODH655436 NTL655436 NJP655436 MZT655436 MPX655436 MGB655436 LWF655436 LMJ655436 LCN655436 KSR655436 KIV655436 JYZ655436 JPD655436 JFH655436 IVL655436 ILP655436 IBT655436 HRX655436 HIB655436 GYF655436 GOJ655436 GEN655436 FUR655436 FKV655436 FAZ655436 ERD655436 EHH655436 DXL655436 DNP655436 DDT655436 CTX655436 CKB655436 CAF655436 BQJ655436 BGN655436 AWR655436 AMV655436 ACZ655436 TD655436 JH655436 K655436 WVT589900 WLX589900 WCB589900 VSF589900 VIJ589900 UYN589900 UOR589900 UEV589900 TUZ589900 TLD589900 TBH589900 SRL589900 SHP589900 RXT589900 RNX589900 REB589900 QUF589900 QKJ589900 QAN589900 PQR589900 PGV589900 OWZ589900 OND589900 ODH589900 NTL589900 NJP589900 MZT589900 MPX589900 MGB589900 LWF589900 LMJ589900 LCN589900 KSR589900 KIV589900 JYZ589900 JPD589900 JFH589900 IVL589900 ILP589900 IBT589900 HRX589900 HIB589900 GYF589900 GOJ589900 GEN589900 FUR589900 FKV589900 FAZ589900 ERD589900 EHH589900 DXL589900 DNP589900 DDT589900 CTX589900 CKB589900 CAF589900 BQJ589900 BGN589900 AWR589900 AMV589900 ACZ589900 TD589900 JH589900 K589900 WVT524364 WLX524364 WCB524364 VSF524364 VIJ524364 UYN524364 UOR524364 UEV524364 TUZ524364 TLD524364 TBH524364 SRL524364 SHP524364 RXT524364 RNX524364 REB524364 QUF524364 QKJ524364 QAN524364 PQR524364 PGV524364 OWZ524364 OND524364 ODH524364 NTL524364 NJP524364 MZT524364 MPX524364 MGB524364 LWF524364 LMJ524364 LCN524364 KSR524364 KIV524364 JYZ524364 JPD524364 JFH524364 IVL524364 ILP524364 IBT524364 HRX524364 HIB524364 GYF524364 GOJ524364 GEN524364 FUR524364 FKV524364 FAZ524364 ERD524364 EHH524364 DXL524364 DNP524364 DDT524364 CTX524364 CKB524364 CAF524364 BQJ524364 BGN524364 AWR524364 AMV524364 ACZ524364 TD524364 JH524364 K524364 WVT458828 WLX458828 WCB458828 VSF458828 VIJ458828 UYN458828 UOR458828 UEV458828 TUZ458828 TLD458828 TBH458828 SRL458828 SHP458828 RXT458828 RNX458828 REB458828 QUF458828 QKJ458828 QAN458828 PQR458828 PGV458828 OWZ458828 OND458828 ODH458828 NTL458828 NJP458828 MZT458828 MPX458828 MGB458828 LWF458828 LMJ458828 LCN458828 KSR458828 KIV458828 JYZ458828 JPD458828 JFH458828 IVL458828 ILP458828 IBT458828 HRX458828 HIB458828 GYF458828 GOJ458828 GEN458828 FUR458828 FKV458828 FAZ458828 ERD458828 EHH458828 DXL458828 DNP458828 DDT458828 CTX458828 CKB458828 CAF458828 BQJ458828 BGN458828 AWR458828 AMV458828 ACZ458828 TD458828 JH458828 K458828 WVT393292 WLX393292 WCB393292 VSF393292 VIJ393292 UYN393292 UOR393292 UEV393292 TUZ393292 TLD393292 TBH393292 SRL393292 SHP393292 RXT393292 RNX393292 REB393292 QUF393292 QKJ393292 QAN393292 PQR393292 PGV393292 OWZ393292 OND393292 ODH393292 NTL393292 NJP393292 MZT393292 MPX393292 MGB393292 LWF393292 LMJ393292 LCN393292 KSR393292 KIV393292 JYZ393292 JPD393292 JFH393292 IVL393292 ILP393292 IBT393292 HRX393292 HIB393292 GYF393292 GOJ393292 GEN393292 FUR393292 FKV393292 FAZ393292 ERD393292 EHH393292 DXL393292 DNP393292 DDT393292 CTX393292 CKB393292 CAF393292 BQJ393292 BGN393292 AWR393292 AMV393292 ACZ393292 TD393292 JH393292 K393292 WVT327756 WLX327756 WCB327756 VSF327756 VIJ327756 UYN327756 UOR327756 UEV327756 TUZ327756 TLD327756 TBH327756 SRL327756 SHP327756 RXT327756 RNX327756 REB327756 QUF327756 QKJ327756 QAN327756 PQR327756 PGV327756 OWZ327756 OND327756 ODH327756 NTL327756 NJP327756 MZT327756 MPX327756 MGB327756 LWF327756 LMJ327756 LCN327756 KSR327756 KIV327756 JYZ327756 JPD327756 JFH327756 IVL327756 ILP327756 IBT327756 HRX327756 HIB327756 GYF327756 GOJ327756 GEN327756 FUR327756 FKV327756 FAZ327756 ERD327756 EHH327756 DXL327756 DNP327756 DDT327756 CTX327756 CKB327756 CAF327756 BQJ327756 BGN327756 AWR327756 AMV327756 ACZ327756 TD327756 JH327756 K327756 WVT262220 WLX262220 WCB262220 VSF262220 VIJ262220 UYN262220 UOR262220 UEV262220 TUZ262220 TLD262220 TBH262220 SRL262220 SHP262220 RXT262220 RNX262220 REB262220 QUF262220 QKJ262220 QAN262220 PQR262220 PGV262220 OWZ262220 OND262220 ODH262220 NTL262220 NJP262220 MZT262220 MPX262220 MGB262220 LWF262220 LMJ262220 LCN262220 KSR262220 KIV262220 JYZ262220 JPD262220 JFH262220 IVL262220 ILP262220 IBT262220 HRX262220 HIB262220 GYF262220 GOJ262220 GEN262220 FUR262220 FKV262220 FAZ262220 ERD262220 EHH262220 DXL262220 DNP262220 DDT262220 CTX262220 CKB262220 CAF262220 BQJ262220 BGN262220 AWR262220 AMV262220 ACZ262220 TD262220 JH262220 K262220 WVT196684 WLX196684 WCB196684 VSF196684 VIJ196684 UYN196684 UOR196684 UEV196684 TUZ196684 TLD196684 TBH196684 SRL196684 SHP196684 RXT196684 RNX196684 REB196684 QUF196684 QKJ196684 QAN196684 PQR196684 PGV196684 OWZ196684 OND196684 ODH196684 NTL196684 NJP196684 MZT196684 MPX196684 MGB196684 LWF196684 LMJ196684 LCN196684 KSR196684 KIV196684 JYZ196684 JPD196684 JFH196684 IVL196684 ILP196684 IBT196684 HRX196684 HIB196684 GYF196684 GOJ196684 GEN196684 FUR196684 FKV196684 FAZ196684 ERD196684 EHH196684 DXL196684 DNP196684 DDT196684 CTX196684 CKB196684 CAF196684 BQJ196684 BGN196684 AWR196684 AMV196684 ACZ196684 TD196684 JH196684 K196684 WVT131148 WLX131148 WCB131148 VSF131148 VIJ131148 UYN131148 UOR131148 UEV131148 TUZ131148 TLD131148 TBH131148 SRL131148 SHP131148 RXT131148 RNX131148 REB131148 QUF131148 QKJ131148 QAN131148 PQR131148 PGV131148 OWZ131148 OND131148 ODH131148 NTL131148 NJP131148 MZT131148 MPX131148 MGB131148 LWF131148 LMJ131148 LCN131148 KSR131148 KIV131148 JYZ131148 JPD131148 JFH131148 IVL131148 ILP131148 IBT131148 HRX131148 HIB131148 GYF131148 GOJ131148 GEN131148 FUR131148 FKV131148 FAZ131148 ERD131148 EHH131148 DXL131148 DNP131148 DDT131148 CTX131148 CKB131148 CAF131148 BQJ131148 BGN131148 AWR131148 AMV131148 ACZ131148 TD131148 JH131148 K131148 WVT65612 WLX65612 WCB65612 VSF65612 VIJ65612 UYN65612 UOR65612 UEV65612 TUZ65612 TLD65612 TBH65612 SRL65612 SHP65612 RXT65612 RNX65612 REB65612 QUF65612 QKJ65612 QAN65612 PQR65612 PGV65612 OWZ65612 OND65612 ODH65612 NTL65612 NJP65612 MZT65612 MPX65612 MGB65612 LWF65612 LMJ65612 LCN65612 KSR65612 KIV65612 JYZ65612 JPD65612 JFH65612 IVL65612 ILP65612 IBT65612 HRX65612 HIB65612 GYF65612 GOJ65612 GEN65612 FUR65612 FKV65612 FAZ65612 ERD65612 EHH65612 DXL65612 DNP65612 DDT65612 CTX65612 CKB65612 CAF65612 BQJ65612 BGN65612 AWR65612 AMV65612 ACZ65612 TD65612 JH65612 K65612 WVT75:WVT76 WLX75:WLX76 WCB75:WCB76 VSF75:VSF76 VIJ75:VIJ76 UYN75:UYN76 UOR75:UOR76 UEV75:UEV76 TUZ75:TUZ76 TLD75:TLD76 TBH75:TBH76 SRL75:SRL76 SHP75:SHP76 RXT75:RXT76 RNX75:RNX76 REB75:REB76 QUF75:QUF76 QKJ75:QKJ76 QAN75:QAN76 PQR75:PQR76 PGV75:PGV76 OWZ75:OWZ76 OND75:OND76 ODH75:ODH76 NTL75:NTL76 NJP75:NJP76 MZT75:MZT76 MPX75:MPX76 MGB75:MGB76 LWF75:LWF76 LMJ75:LMJ76 LCN75:LCN76 KSR75:KSR76 KIV75:KIV76 JYZ75:JYZ76 JPD75:JPD76 JFH75:JFH76 IVL75:IVL76 ILP75:ILP76 IBT75:IBT76 HRX75:HRX76 HIB75:HIB76 GYF75:GYF76 GOJ75:GOJ76 GEN75:GEN76 FUR75:FUR76 FKV75:FKV76 FAZ75:FAZ76 ERD75:ERD76 EHH75:EHH76 DXL75:DXL76 DNP75:DNP76 DDT75:DDT76 CTX75:CTX76 CKB75:CKB76 CAF75:CAF76 BQJ75:BQJ76 BGN75:BGN76 AWR75:AWR76 AMV75:AMV76 ACZ75:ACZ76 TD75:TD76 JH75:JH76 K75:K76 WVT983120 WLX983120 WCB983120 VSF983120 VIJ983120 UYN983120 UOR983120 UEV983120 TUZ983120 TLD983120 TBH983120 SRL983120 SHP983120 RXT983120 RNX983120 REB983120 QUF983120 QKJ983120 QAN983120 PQR983120 PGV983120 OWZ983120 OND983120 ODH983120 NTL983120 NJP983120 MZT983120 MPX983120 MGB983120 LWF983120 LMJ983120 LCN983120 KSR983120 KIV983120 JYZ983120 JPD983120 JFH983120 IVL983120 ILP983120 IBT983120 HRX983120 HIB983120 GYF983120 GOJ983120 GEN983120 FUR983120 FKV983120 FAZ983120 ERD983120 EHH983120 DXL983120 DNP983120 DDT983120 CTX983120 CKB983120 CAF983120 BQJ983120 BGN983120 AWR983120 AMV983120 ACZ983120 TD983120 JH983120 K983120 WVT917584 WLX917584 WCB917584 VSF917584 VIJ917584 UYN917584 UOR917584 UEV917584 TUZ917584 TLD917584 TBH917584 SRL917584 SHP917584 RXT917584 RNX917584 REB917584 QUF917584 QKJ917584 QAN917584 PQR917584 PGV917584 OWZ917584 OND917584 ODH917584 NTL917584 NJP917584 MZT917584 MPX917584 MGB917584 LWF917584 LMJ917584 LCN917584 KSR917584 KIV917584 JYZ917584 JPD917584 JFH917584 IVL917584 ILP917584 IBT917584 HRX917584 HIB917584 GYF917584 GOJ917584 GEN917584 FUR917584 FKV917584 FAZ917584 ERD917584 EHH917584 DXL917584 DNP917584 DDT917584 CTX917584 CKB917584 CAF917584 BQJ917584 BGN917584 AWR917584 AMV917584 ACZ917584 TD917584 JH917584 K917584 WVT852048 WLX852048 WCB852048 VSF852048 VIJ852048 UYN852048 UOR852048 UEV852048 TUZ852048 TLD852048 TBH852048 SRL852048 SHP852048 RXT852048 RNX852048 REB852048 QUF852048 QKJ852048 QAN852048 PQR852048 PGV852048 OWZ852048 OND852048 ODH852048 NTL852048 NJP852048 MZT852048 MPX852048 MGB852048 LWF852048 LMJ852048 LCN852048 KSR852048 KIV852048 JYZ852048 JPD852048 JFH852048 IVL852048 ILP852048 IBT852048 HRX852048 HIB852048 GYF852048 GOJ852048 GEN852048 FUR852048 FKV852048 FAZ852048 ERD852048 EHH852048 DXL852048 DNP852048 DDT852048 CTX852048 CKB852048 CAF852048 BQJ852048 BGN852048 AWR852048 AMV852048 ACZ852048 TD852048 JH852048 K852048 WVT786512 WLX786512 WCB786512 VSF786512 VIJ786512 UYN786512 UOR786512 UEV786512 TUZ786512 TLD786512 TBH786512 SRL786512 SHP786512 RXT786512 RNX786512 REB786512 QUF786512 QKJ786512 QAN786512 PQR786512 PGV786512 OWZ786512 OND786512 ODH786512 NTL786512 NJP786512 MZT786512 MPX786512 MGB786512 LWF786512 LMJ786512 LCN786512 KSR786512 KIV786512 JYZ786512 JPD786512 JFH786512 IVL786512 ILP786512 IBT786512 HRX786512 HIB786512 GYF786512 GOJ786512 GEN786512 FUR786512 FKV786512 FAZ786512 ERD786512 EHH786512 DXL786512 DNP786512 DDT786512 CTX786512 CKB786512 CAF786512 BQJ786512 BGN786512 AWR786512 AMV786512 ACZ786512 TD786512 JH786512 K786512 WVT720976 WLX720976 WCB720976 VSF720976 VIJ720976 UYN720976 UOR720976 UEV720976 TUZ720976 TLD720976 TBH720976 SRL720976 SHP720976 RXT720976 RNX720976 REB720976 QUF720976 QKJ720976 QAN720976 PQR720976 PGV720976 OWZ720976 OND720976 ODH720976 NTL720976 NJP720976 MZT720976 MPX720976 MGB720976 LWF720976 LMJ720976 LCN720976 KSR720976 KIV720976 JYZ720976 JPD720976 JFH720976 IVL720976 ILP720976 IBT720976 HRX720976 HIB720976 GYF720976 GOJ720976 GEN720976 FUR720976 FKV720976 FAZ720976 ERD720976 EHH720976 DXL720976 DNP720976 DDT720976 CTX720976 CKB720976 CAF720976 BQJ720976 BGN720976 AWR720976 AMV720976 ACZ720976 TD720976 JH720976 K720976 WVT655440 WLX655440 WCB655440 VSF655440 VIJ655440 UYN655440 UOR655440 UEV655440 TUZ655440 TLD655440 TBH655440 SRL655440 SHP655440 RXT655440 RNX655440 REB655440 QUF655440 QKJ655440 QAN655440 PQR655440 PGV655440 OWZ655440 OND655440 ODH655440 NTL655440 NJP655440 MZT655440 MPX655440 MGB655440 LWF655440 LMJ655440 LCN655440 KSR655440 KIV655440 JYZ655440 JPD655440 JFH655440 IVL655440 ILP655440 IBT655440 HRX655440 HIB655440 GYF655440 GOJ655440 GEN655440 FUR655440 FKV655440 FAZ655440 ERD655440 EHH655440 DXL655440 DNP655440 DDT655440 CTX655440 CKB655440 CAF655440 BQJ655440 BGN655440 AWR655440 AMV655440 ACZ655440 TD655440 JH655440 K655440 WVT589904 WLX589904 WCB589904 VSF589904 VIJ589904 UYN589904 UOR589904 UEV589904 TUZ589904 TLD589904 TBH589904 SRL589904 SHP589904 RXT589904 RNX589904 REB589904 QUF589904 QKJ589904 QAN589904 PQR589904 PGV589904 OWZ589904 OND589904 ODH589904 NTL589904 NJP589904 MZT589904 MPX589904 MGB589904 LWF589904 LMJ589904 LCN589904 KSR589904 KIV589904 JYZ589904 JPD589904 JFH589904 IVL589904 ILP589904 IBT589904 HRX589904 HIB589904 GYF589904 GOJ589904 GEN589904 FUR589904 FKV589904 FAZ589904 ERD589904 EHH589904 DXL589904 DNP589904 DDT589904 CTX589904 CKB589904 CAF589904 BQJ589904 BGN589904 AWR589904 AMV589904 ACZ589904 TD589904 JH589904 K589904 WVT524368 WLX524368 WCB524368 VSF524368 VIJ524368 UYN524368 UOR524368 UEV524368 TUZ524368 TLD524368 TBH524368 SRL524368 SHP524368 RXT524368 RNX524368 REB524368 QUF524368 QKJ524368 QAN524368 PQR524368 PGV524368 OWZ524368 OND524368 ODH524368 NTL524368 NJP524368 MZT524368 MPX524368 MGB524368 LWF524368 LMJ524368 LCN524368 KSR524368 KIV524368 JYZ524368 JPD524368 JFH524368 IVL524368 ILP524368 IBT524368 HRX524368 HIB524368 GYF524368 GOJ524368 GEN524368 FUR524368 FKV524368 FAZ524368 ERD524368 EHH524368 DXL524368 DNP524368 DDT524368 CTX524368 CKB524368 CAF524368 BQJ524368 BGN524368 AWR524368 AMV524368 ACZ524368 TD524368 JH524368 K524368 WVT458832 WLX458832 WCB458832 VSF458832 VIJ458832 UYN458832 UOR458832 UEV458832 TUZ458832 TLD458832 TBH458832 SRL458832 SHP458832 RXT458832 RNX458832 REB458832 QUF458832 QKJ458832 QAN458832 PQR458832 PGV458832 OWZ458832 OND458832 ODH458832 NTL458832 NJP458832 MZT458832 MPX458832 MGB458832 LWF458832 LMJ458832 LCN458832 KSR458832 KIV458832 JYZ458832 JPD458832 JFH458832 IVL458832 ILP458832 IBT458832 HRX458832 HIB458832 GYF458832 GOJ458832 GEN458832 FUR458832 FKV458832 FAZ458832 ERD458832 EHH458832 DXL458832 DNP458832 DDT458832 CTX458832 CKB458832 CAF458832 BQJ458832 BGN458832 AWR458832 AMV458832 ACZ458832 TD458832 JH458832 K458832 WVT393296 WLX393296 WCB393296 VSF393296 VIJ393296 UYN393296 UOR393296 UEV393296 TUZ393296 TLD393296 TBH393296 SRL393296 SHP393296 RXT393296 RNX393296 REB393296 QUF393296 QKJ393296 QAN393296 PQR393296 PGV393296 OWZ393296 OND393296 ODH393296 NTL393296 NJP393296 MZT393296 MPX393296 MGB393296 LWF393296 LMJ393296 LCN393296 KSR393296 KIV393296 JYZ393296 JPD393296 JFH393296 IVL393296 ILP393296 IBT393296 HRX393296 HIB393296 GYF393296 GOJ393296 GEN393296 FUR393296 FKV393296 FAZ393296 ERD393296 EHH393296 DXL393296 DNP393296 DDT393296 CTX393296 CKB393296 CAF393296 BQJ393296 BGN393296 AWR393296 AMV393296 ACZ393296 TD393296 JH393296 K393296 WVT327760 WLX327760 WCB327760 VSF327760 VIJ327760 UYN327760 UOR327760 UEV327760 TUZ327760 TLD327760 TBH327760 SRL327760 SHP327760 RXT327760 RNX327760 REB327760 QUF327760 QKJ327760 QAN327760 PQR327760 PGV327760 OWZ327760 OND327760 ODH327760 NTL327760 NJP327760 MZT327760 MPX327760 MGB327760 LWF327760 LMJ327760 LCN327760 KSR327760 KIV327760 JYZ327760 JPD327760 JFH327760 IVL327760 ILP327760 IBT327760 HRX327760 HIB327760 GYF327760 GOJ327760 GEN327760 FUR327760 FKV327760 FAZ327760 ERD327760 EHH327760 DXL327760 DNP327760 DDT327760 CTX327760 CKB327760 CAF327760 BQJ327760 BGN327760 AWR327760 AMV327760 ACZ327760 TD327760 JH327760 K327760 WVT262224 WLX262224 WCB262224 VSF262224 VIJ262224 UYN262224 UOR262224 UEV262224 TUZ262224 TLD262224 TBH262224 SRL262224 SHP262224 RXT262224 RNX262224 REB262224 QUF262224 QKJ262224 QAN262224 PQR262224 PGV262224 OWZ262224 OND262224 ODH262224 NTL262224 NJP262224 MZT262224 MPX262224 MGB262224 LWF262224 LMJ262224 LCN262224 KSR262224 KIV262224 JYZ262224 JPD262224 JFH262224 IVL262224 ILP262224 IBT262224 HRX262224 HIB262224 GYF262224 GOJ262224 GEN262224 FUR262224 FKV262224 FAZ262224 ERD262224 EHH262224 DXL262224 DNP262224 DDT262224 CTX262224 CKB262224 CAF262224 BQJ262224 BGN262224 AWR262224 AMV262224 ACZ262224 TD262224 JH262224 K262224 WVT196688 WLX196688 WCB196688 VSF196688 VIJ196688 UYN196688 UOR196688 UEV196688 TUZ196688 TLD196688 TBH196688 SRL196688 SHP196688 RXT196688 RNX196688 REB196688 QUF196688 QKJ196688 QAN196688 PQR196688 PGV196688 OWZ196688 OND196688 ODH196688 NTL196688 NJP196688 MZT196688 MPX196688 MGB196688 LWF196688 LMJ196688 LCN196688 KSR196688 KIV196688 JYZ196688 JPD196688 JFH196688 IVL196688 ILP196688 IBT196688 HRX196688 HIB196688 GYF196688 GOJ196688 GEN196688 FUR196688 FKV196688 FAZ196688 ERD196688 EHH196688 DXL196688 DNP196688 DDT196688 CTX196688 CKB196688 CAF196688 BQJ196688 BGN196688 AWR196688 AMV196688 ACZ196688 TD196688 JH196688 K196688 WVT131152 WLX131152 WCB131152 VSF131152 VIJ131152 UYN131152 UOR131152 UEV131152 TUZ131152 TLD131152 TBH131152 SRL131152 SHP131152 RXT131152 RNX131152 REB131152 QUF131152 QKJ131152 QAN131152 PQR131152 PGV131152 OWZ131152 OND131152 ODH131152 NTL131152 NJP131152 MZT131152 MPX131152 MGB131152 LWF131152 LMJ131152 LCN131152 KSR131152 KIV131152 JYZ131152 JPD131152 JFH131152 IVL131152 ILP131152 IBT131152 HRX131152 HIB131152 GYF131152 GOJ131152 GEN131152 FUR131152 FKV131152 FAZ131152 ERD131152 EHH131152 DXL131152 DNP131152 DDT131152 CTX131152 CKB131152 CAF131152 BQJ131152 BGN131152 AWR131152 AMV131152 ACZ131152 TD131152 JH131152 K131152 WVT65616 WLX65616 WCB65616 VSF65616 VIJ65616 UYN65616 UOR65616 UEV65616 TUZ65616 TLD65616 TBH65616 SRL65616 SHP65616 RXT65616 RNX65616 REB65616 QUF65616 QKJ65616 QAN65616 PQR65616 PGV65616 OWZ65616 OND65616 ODH65616 NTL65616 NJP65616 MZT65616 MPX65616 MGB65616 LWF65616 LMJ65616 LCN65616 KSR65616 KIV65616 JYZ65616 JPD65616 JFH65616 IVL65616 ILP65616 IBT65616 HRX65616 HIB65616 GYF65616 GOJ65616 GEN65616 FUR65616 FKV65616 FAZ65616 ERD65616 EHH65616 DXL65616 DNP65616 DDT65616 CTX65616 CKB65616 CAF65616 BQJ65616 BGN65616 AWR65616 AMV65616 ACZ65616 TD65616 JH65616 K65616 WVT80 WLX80 WCB80 VSF80 VIJ80 UYN80 UOR80 UEV80 TUZ80 TLD80 TBH80 SRL80 SHP80 RXT80 RNX80 REB80 QUF80 QKJ80 QAN80 PQR80 PGV80 OWZ80 OND80 ODH80 NTL80 NJP80 MZT80 MPX80 MGB80 LWF80 LMJ80 LCN80 KSR80 KIV80 JYZ80 JPD80 JFH80 IVL80 ILP80 IBT80 HRX80 HIB80 GYF80 GOJ80 GEN80 FUR80 FKV80 FAZ80 ERD80 EHH80 DXL80 DNP80 DDT80 CTX80 CKB80 CAF80 BQJ80 BGN80 AWR80 AMV80 ACZ80 TD80 JH80" xr:uid="{00000000-0002-0000-0100-000000000000}">
      <formula1>+$X$24&lt;=$X$16</formula1>
    </dataValidation>
    <dataValidation type="custom" allowBlank="1" showInputMessage="1" showErrorMessage="1" errorTitle="Limite de placement PEG/PERCO" error="Vous avez dépassé la limite de versement au PEG / PERCO fixée à 25% de votre rémunération annuelle brute" sqref="J59 UYM983120 UOQ983120 UEU983120 TUY983120 TLC983120 TBG983120 SRK983120 SHO983120 RXS983120 RNW983120 REA983120 QUE983120 QKI983120 QAM983120 PQQ983120 PGU983120 OWY983120 ONC983120 ODG983120 NTK983120 NJO983120 MZS983120 MPW983120 MGA983120 LWE983120 LMI983120 LCM983120 KSQ983120 KIU983120 JYY983120 JPC983120 JFG983120 IVK983120 ILO983120 IBS983120 HRW983120 HIA983120 GYE983120 GOI983120 GEM983120 FUQ983120 FKU983120 FAY983120 ERC983120 EHG983120 DXK983120 DNO983120 DDS983120 CTW983120 CKA983120 CAE983120 BQI983120 BGM983120 AWQ983120 AMU983120 ACY983120 TC983120 JG983120 J983120 WVS917584 WLW917584 WCA917584 VSE917584 VII917584 UYM917584 UOQ917584 UEU917584 TUY917584 TLC917584 TBG917584 SRK917584 SHO917584 RXS917584 RNW917584 REA917584 QUE917584 QKI917584 QAM917584 PQQ917584 PGU917584 OWY917584 ONC917584 ODG917584 NTK917584 NJO917584 MZS917584 MPW917584 MGA917584 LWE917584 LMI917584 LCM917584 KSQ917584 KIU917584 JYY917584 JPC917584 JFG917584 IVK917584 ILO917584 IBS917584 HRW917584 HIA917584 GYE917584 GOI917584 GEM917584 FUQ917584 FKU917584 FAY917584 ERC917584 EHG917584 DXK917584 DNO917584 DDS917584 CTW917584 CKA917584 CAE917584 BQI917584 BGM917584 AWQ917584 AMU917584 ACY917584 TC917584 JG917584 J917584 WVS852048 WLW852048 WCA852048 VSE852048 VII852048 UYM852048 UOQ852048 UEU852048 TUY852048 TLC852048 TBG852048 SRK852048 SHO852048 RXS852048 RNW852048 REA852048 QUE852048 QKI852048 QAM852048 PQQ852048 PGU852048 OWY852048 ONC852048 ODG852048 NTK852048 NJO852048 MZS852048 MPW852048 MGA852048 LWE852048 LMI852048 LCM852048 KSQ852048 KIU852048 JYY852048 JPC852048 JFG852048 IVK852048 ILO852048 IBS852048 HRW852048 HIA852048 GYE852048 GOI852048 GEM852048 FUQ852048 FKU852048 FAY852048 ERC852048 EHG852048 DXK852048 DNO852048 DDS852048 CTW852048 CKA852048 CAE852048 BQI852048 BGM852048 AWQ852048 AMU852048 ACY852048 TC852048 JG852048 J852048 WVS786512 WLW786512 WCA786512 VSE786512 VII786512 UYM786512 UOQ786512 UEU786512 TUY786512 TLC786512 TBG786512 SRK786512 SHO786512 RXS786512 RNW786512 REA786512 QUE786512 QKI786512 QAM786512 PQQ786512 PGU786512 OWY786512 ONC786512 ODG786512 NTK786512 NJO786512 MZS786512 MPW786512 MGA786512 LWE786512 LMI786512 LCM786512 KSQ786512 KIU786512 JYY786512 JPC786512 JFG786512 IVK786512 ILO786512 IBS786512 HRW786512 HIA786512 GYE786512 GOI786512 GEM786512 FUQ786512 FKU786512 FAY786512 ERC786512 EHG786512 DXK786512 DNO786512 DDS786512 CTW786512 CKA786512 CAE786512 BQI786512 BGM786512 AWQ786512 AMU786512 ACY786512 TC786512 JG786512 J786512 WVS720976 WLW720976 WCA720976 VSE720976 VII720976 UYM720976 UOQ720976 UEU720976 TUY720976 TLC720976 TBG720976 SRK720976 SHO720976 RXS720976 RNW720976 REA720976 QUE720976 QKI720976 QAM720976 PQQ720976 PGU720976 OWY720976 ONC720976 ODG720976 NTK720976 NJO720976 MZS720976 MPW720976 MGA720976 LWE720976 LMI720976 LCM720976 KSQ720976 KIU720976 JYY720976 JPC720976 JFG720976 IVK720976 ILO720976 IBS720976 HRW720976 HIA720976 GYE720976 GOI720976 GEM720976 FUQ720976 FKU720976 FAY720976 ERC720976 EHG720976 DXK720976 DNO720976 DDS720976 CTW720976 CKA720976 CAE720976 BQI720976 BGM720976 AWQ720976 AMU720976 ACY720976 TC720976 JG720976 J720976 WVS655440 WLW655440 WCA655440 VSE655440 VII655440 UYM655440 UOQ655440 UEU655440 TUY655440 TLC655440 TBG655440 SRK655440 SHO655440 RXS655440 RNW655440 REA655440 QUE655440 QKI655440 QAM655440 PQQ655440 PGU655440 OWY655440 ONC655440 ODG655440 NTK655440 NJO655440 MZS655440 MPW655440 MGA655440 LWE655440 LMI655440 LCM655440 KSQ655440 KIU655440 JYY655440 JPC655440 JFG655440 IVK655440 ILO655440 IBS655440 HRW655440 HIA655440 GYE655440 GOI655440 GEM655440 FUQ655440 FKU655440 FAY655440 ERC655440 EHG655440 DXK655440 DNO655440 DDS655440 CTW655440 CKA655440 CAE655440 BQI655440 BGM655440 AWQ655440 AMU655440 ACY655440 TC655440 JG655440 J655440 WVS589904 WLW589904 WCA589904 VSE589904 VII589904 UYM589904 UOQ589904 UEU589904 TUY589904 TLC589904 TBG589904 SRK589904 SHO589904 RXS589904 RNW589904 REA589904 QUE589904 QKI589904 QAM589904 PQQ589904 PGU589904 OWY589904 ONC589904 ODG589904 NTK589904 NJO589904 MZS589904 MPW589904 MGA589904 LWE589904 LMI589904 LCM589904 KSQ589904 KIU589904 JYY589904 JPC589904 JFG589904 IVK589904 ILO589904 IBS589904 HRW589904 HIA589904 GYE589904 GOI589904 GEM589904 FUQ589904 FKU589904 FAY589904 ERC589904 EHG589904 DXK589904 DNO589904 DDS589904 CTW589904 CKA589904 CAE589904 BQI589904 BGM589904 AWQ589904 AMU589904 ACY589904 TC589904 JG589904 J589904 WVS524368 WLW524368 WCA524368 VSE524368 VII524368 UYM524368 UOQ524368 UEU524368 TUY524368 TLC524368 TBG524368 SRK524368 SHO524368 RXS524368 RNW524368 REA524368 QUE524368 QKI524368 QAM524368 PQQ524368 PGU524368 OWY524368 ONC524368 ODG524368 NTK524368 NJO524368 MZS524368 MPW524368 MGA524368 LWE524368 LMI524368 LCM524368 KSQ524368 KIU524368 JYY524368 JPC524368 JFG524368 IVK524368 ILO524368 IBS524368 HRW524368 HIA524368 GYE524368 GOI524368 GEM524368 FUQ524368 FKU524368 FAY524368 ERC524368 EHG524368 DXK524368 DNO524368 DDS524368 CTW524368 CKA524368 CAE524368 BQI524368 BGM524368 AWQ524368 AMU524368 ACY524368 TC524368 JG524368 J524368 WVS458832 WLW458832 WCA458832 VSE458832 VII458832 UYM458832 UOQ458832 UEU458832 TUY458832 TLC458832 TBG458832 SRK458832 SHO458832 RXS458832 RNW458832 REA458832 QUE458832 QKI458832 QAM458832 PQQ458832 PGU458832 OWY458832 ONC458832 ODG458832 NTK458832 NJO458832 MZS458832 MPW458832 MGA458832 LWE458832 LMI458832 LCM458832 KSQ458832 KIU458832 JYY458832 JPC458832 JFG458832 IVK458832 ILO458832 IBS458832 HRW458832 HIA458832 GYE458832 GOI458832 GEM458832 FUQ458832 FKU458832 FAY458832 ERC458832 EHG458832 DXK458832 DNO458832 DDS458832 CTW458832 CKA458832 CAE458832 BQI458832 BGM458832 AWQ458832 AMU458832 ACY458832 TC458832 JG458832 J458832 WVS393296 WLW393296 WCA393296 VSE393296 VII393296 UYM393296 UOQ393296 UEU393296 TUY393296 TLC393296 TBG393296 SRK393296 SHO393296 RXS393296 RNW393296 REA393296 QUE393296 QKI393296 QAM393296 PQQ393296 PGU393296 OWY393296 ONC393296 ODG393296 NTK393296 NJO393296 MZS393296 MPW393296 MGA393296 LWE393296 LMI393296 LCM393296 KSQ393296 KIU393296 JYY393296 JPC393296 JFG393296 IVK393296 ILO393296 IBS393296 HRW393296 HIA393296 GYE393296 GOI393296 GEM393296 FUQ393296 FKU393296 FAY393296 ERC393296 EHG393296 DXK393296 DNO393296 DDS393296 CTW393296 CKA393296 CAE393296 BQI393296 BGM393296 AWQ393296 AMU393296 ACY393296 TC393296 JG393296 J393296 WVS327760 WLW327760 WCA327760 VSE327760 VII327760 UYM327760 UOQ327760 UEU327760 TUY327760 TLC327760 TBG327760 SRK327760 SHO327760 RXS327760 RNW327760 REA327760 QUE327760 QKI327760 QAM327760 PQQ327760 PGU327760 OWY327760 ONC327760 ODG327760 NTK327760 NJO327760 MZS327760 MPW327760 MGA327760 LWE327760 LMI327760 LCM327760 KSQ327760 KIU327760 JYY327760 JPC327760 JFG327760 IVK327760 ILO327760 IBS327760 HRW327760 HIA327760 GYE327760 GOI327760 GEM327760 FUQ327760 FKU327760 FAY327760 ERC327760 EHG327760 DXK327760 DNO327760 DDS327760 CTW327760 CKA327760 CAE327760 BQI327760 BGM327760 AWQ327760 AMU327760 ACY327760 TC327760 JG327760 J327760 WVS262224 WLW262224 WCA262224 VSE262224 VII262224 UYM262224 UOQ262224 UEU262224 TUY262224 TLC262224 TBG262224 SRK262224 SHO262224 RXS262224 RNW262224 REA262224 QUE262224 QKI262224 QAM262224 PQQ262224 PGU262224 OWY262224 ONC262224 ODG262224 NTK262224 NJO262224 MZS262224 MPW262224 MGA262224 LWE262224 LMI262224 LCM262224 KSQ262224 KIU262224 JYY262224 JPC262224 JFG262224 IVK262224 ILO262224 IBS262224 HRW262224 HIA262224 GYE262224 GOI262224 GEM262224 FUQ262224 FKU262224 FAY262224 ERC262224 EHG262224 DXK262224 DNO262224 DDS262224 CTW262224 CKA262224 CAE262224 BQI262224 BGM262224 AWQ262224 AMU262224 ACY262224 TC262224 JG262224 J262224 WVS196688 WLW196688 WCA196688 VSE196688 VII196688 UYM196688 UOQ196688 UEU196688 TUY196688 TLC196688 TBG196688 SRK196688 SHO196688 RXS196688 RNW196688 REA196688 QUE196688 QKI196688 QAM196688 PQQ196688 PGU196688 OWY196688 ONC196688 ODG196688 NTK196688 NJO196688 MZS196688 MPW196688 MGA196688 LWE196688 LMI196688 LCM196688 KSQ196688 KIU196688 JYY196688 JPC196688 JFG196688 IVK196688 ILO196688 IBS196688 HRW196688 HIA196688 GYE196688 GOI196688 GEM196688 FUQ196688 FKU196688 FAY196688 ERC196688 EHG196688 DXK196688 DNO196688 DDS196688 CTW196688 CKA196688 CAE196688 BQI196688 BGM196688 AWQ196688 AMU196688 ACY196688 TC196688 JG196688 J196688 WVS131152 WLW131152 WCA131152 VSE131152 VII131152 UYM131152 UOQ131152 UEU131152 TUY131152 TLC131152 TBG131152 SRK131152 SHO131152 RXS131152 RNW131152 REA131152 QUE131152 QKI131152 QAM131152 PQQ131152 PGU131152 OWY131152 ONC131152 ODG131152 NTK131152 NJO131152 MZS131152 MPW131152 MGA131152 LWE131152 LMI131152 LCM131152 KSQ131152 KIU131152 JYY131152 JPC131152 JFG131152 IVK131152 ILO131152 IBS131152 HRW131152 HIA131152 GYE131152 GOI131152 GEM131152 FUQ131152 FKU131152 FAY131152 ERC131152 EHG131152 DXK131152 DNO131152 DDS131152 CTW131152 CKA131152 CAE131152 BQI131152 BGM131152 AWQ131152 AMU131152 ACY131152 TC131152 JG131152 J131152 WVS65616 WLW65616 WCA65616 VSE65616 VII65616 UYM65616 UOQ65616 UEU65616 TUY65616 TLC65616 TBG65616 SRK65616 SHO65616 RXS65616 RNW65616 REA65616 QUE65616 QKI65616 QAM65616 PQQ65616 PGU65616 OWY65616 ONC65616 ODG65616 NTK65616 NJO65616 MZS65616 MPW65616 MGA65616 LWE65616 LMI65616 LCM65616 KSQ65616 KIU65616 JYY65616 JPC65616 JFG65616 IVK65616 ILO65616 IBS65616 HRW65616 HIA65616 GYE65616 GOI65616 GEM65616 FUQ65616 FKU65616 FAY65616 ERC65616 EHG65616 DXK65616 DNO65616 DDS65616 CTW65616 CKA65616 CAE65616 BQI65616 BGM65616 AWQ65616 AMU65616 ACY65616 TC65616 JG65616 J65616 WVS80 WLW80 WCA80 VSE80 VII80 UYM80 UOQ80 UEU80 TUY80 TLC80 TBG80 SRK80 SHO80 RXS80 RNW80 REA80 QUE80 QKI80 QAM80 PQQ80 PGU80 OWY80 ONC80 ODG80 NTK80 NJO80 MZS80 MPW80 MGA80 LWE80 LMI80 LCM80 KSQ80 KIU80 JYY80 JPC80 JFG80 IVK80 ILO80 IBS80 HRW80 HIA80 GYE80 GOI80 GEM80 FUQ80 FKU80 FAY80 ERC80 EHG80 DXK80 DNO80 DDS80 CTW80 CKA80 CAE80 BQI80 BGM80 AWQ80 AMU80 ACY80 TC80 JG80 VII983120 WVS983088 WLW983088 WCA983088 VSE983088 VII983088 UYM983088 UOQ983088 UEU983088 TUY983088 TLC983088 TBG983088 SRK983088 SHO983088 RXS983088 RNW983088 REA983088 QUE983088 QKI983088 QAM983088 PQQ983088 PGU983088 OWY983088 ONC983088 ODG983088 NTK983088 NJO983088 MZS983088 MPW983088 MGA983088 LWE983088 LMI983088 LCM983088 KSQ983088 KIU983088 JYY983088 JPC983088 JFG983088 IVK983088 ILO983088 IBS983088 HRW983088 HIA983088 GYE983088 GOI983088 GEM983088 FUQ983088 FKU983088 FAY983088 ERC983088 EHG983088 DXK983088 DNO983088 DDS983088 CTW983088 CKA983088 CAE983088 BQI983088 BGM983088 AWQ983088 AMU983088 ACY983088 TC983088 JG983088 J983088 WVS917552 WLW917552 WCA917552 VSE917552 VII917552 UYM917552 UOQ917552 UEU917552 TUY917552 TLC917552 TBG917552 SRK917552 SHO917552 RXS917552 RNW917552 REA917552 QUE917552 QKI917552 QAM917552 PQQ917552 PGU917552 OWY917552 ONC917552 ODG917552 NTK917552 NJO917552 MZS917552 MPW917552 MGA917552 LWE917552 LMI917552 LCM917552 KSQ917552 KIU917552 JYY917552 JPC917552 JFG917552 IVK917552 ILO917552 IBS917552 HRW917552 HIA917552 GYE917552 GOI917552 GEM917552 FUQ917552 FKU917552 FAY917552 ERC917552 EHG917552 DXK917552 DNO917552 DDS917552 CTW917552 CKA917552 CAE917552 BQI917552 BGM917552 AWQ917552 AMU917552 ACY917552 TC917552 JG917552 J917552 WVS852016 WLW852016 WCA852016 VSE852016 VII852016 UYM852016 UOQ852016 UEU852016 TUY852016 TLC852016 TBG852016 SRK852016 SHO852016 RXS852016 RNW852016 REA852016 QUE852016 QKI852016 QAM852016 PQQ852016 PGU852016 OWY852016 ONC852016 ODG852016 NTK852016 NJO852016 MZS852016 MPW852016 MGA852016 LWE852016 LMI852016 LCM852016 KSQ852016 KIU852016 JYY852016 JPC852016 JFG852016 IVK852016 ILO852016 IBS852016 HRW852016 HIA852016 GYE852016 GOI852016 GEM852016 FUQ852016 FKU852016 FAY852016 ERC852016 EHG852016 DXK852016 DNO852016 DDS852016 CTW852016 CKA852016 CAE852016 BQI852016 BGM852016 AWQ852016 AMU852016 ACY852016 TC852016 JG852016 J852016 WVS786480 WLW786480 WCA786480 VSE786480 VII786480 UYM786480 UOQ786480 UEU786480 TUY786480 TLC786480 TBG786480 SRK786480 SHO786480 RXS786480 RNW786480 REA786480 QUE786480 QKI786480 QAM786480 PQQ786480 PGU786480 OWY786480 ONC786480 ODG786480 NTK786480 NJO786480 MZS786480 MPW786480 MGA786480 LWE786480 LMI786480 LCM786480 KSQ786480 KIU786480 JYY786480 JPC786480 JFG786480 IVK786480 ILO786480 IBS786480 HRW786480 HIA786480 GYE786480 GOI786480 GEM786480 FUQ786480 FKU786480 FAY786480 ERC786480 EHG786480 DXK786480 DNO786480 DDS786480 CTW786480 CKA786480 CAE786480 BQI786480 BGM786480 AWQ786480 AMU786480 ACY786480 TC786480 JG786480 J786480 WVS720944 WLW720944 WCA720944 VSE720944 VII720944 UYM720944 UOQ720944 UEU720944 TUY720944 TLC720944 TBG720944 SRK720944 SHO720944 RXS720944 RNW720944 REA720944 QUE720944 QKI720944 QAM720944 PQQ720944 PGU720944 OWY720944 ONC720944 ODG720944 NTK720944 NJO720944 MZS720944 MPW720944 MGA720944 LWE720944 LMI720944 LCM720944 KSQ720944 KIU720944 JYY720944 JPC720944 JFG720944 IVK720944 ILO720944 IBS720944 HRW720944 HIA720944 GYE720944 GOI720944 GEM720944 FUQ720944 FKU720944 FAY720944 ERC720944 EHG720944 DXK720944 DNO720944 DDS720944 CTW720944 CKA720944 CAE720944 BQI720944 BGM720944 AWQ720944 AMU720944 ACY720944 TC720944 JG720944 J720944 WVS655408 WLW655408 WCA655408 VSE655408 VII655408 UYM655408 UOQ655408 UEU655408 TUY655408 TLC655408 TBG655408 SRK655408 SHO655408 RXS655408 RNW655408 REA655408 QUE655408 QKI655408 QAM655408 PQQ655408 PGU655408 OWY655408 ONC655408 ODG655408 NTK655408 NJO655408 MZS655408 MPW655408 MGA655408 LWE655408 LMI655408 LCM655408 KSQ655408 KIU655408 JYY655408 JPC655408 JFG655408 IVK655408 ILO655408 IBS655408 HRW655408 HIA655408 GYE655408 GOI655408 GEM655408 FUQ655408 FKU655408 FAY655408 ERC655408 EHG655408 DXK655408 DNO655408 DDS655408 CTW655408 CKA655408 CAE655408 BQI655408 BGM655408 AWQ655408 AMU655408 ACY655408 TC655408 JG655408 J655408 WVS589872 WLW589872 WCA589872 VSE589872 VII589872 UYM589872 UOQ589872 UEU589872 TUY589872 TLC589872 TBG589872 SRK589872 SHO589872 RXS589872 RNW589872 REA589872 QUE589872 QKI589872 QAM589872 PQQ589872 PGU589872 OWY589872 ONC589872 ODG589872 NTK589872 NJO589872 MZS589872 MPW589872 MGA589872 LWE589872 LMI589872 LCM589872 KSQ589872 KIU589872 JYY589872 JPC589872 JFG589872 IVK589872 ILO589872 IBS589872 HRW589872 HIA589872 GYE589872 GOI589872 GEM589872 FUQ589872 FKU589872 FAY589872 ERC589872 EHG589872 DXK589872 DNO589872 DDS589872 CTW589872 CKA589872 CAE589872 BQI589872 BGM589872 AWQ589872 AMU589872 ACY589872 TC589872 JG589872 J589872 WVS524336 WLW524336 WCA524336 VSE524336 VII524336 UYM524336 UOQ524336 UEU524336 TUY524336 TLC524336 TBG524336 SRK524336 SHO524336 RXS524336 RNW524336 REA524336 QUE524336 QKI524336 QAM524336 PQQ524336 PGU524336 OWY524336 ONC524336 ODG524336 NTK524336 NJO524336 MZS524336 MPW524336 MGA524336 LWE524336 LMI524336 LCM524336 KSQ524336 KIU524336 JYY524336 JPC524336 JFG524336 IVK524336 ILO524336 IBS524336 HRW524336 HIA524336 GYE524336 GOI524336 GEM524336 FUQ524336 FKU524336 FAY524336 ERC524336 EHG524336 DXK524336 DNO524336 DDS524336 CTW524336 CKA524336 CAE524336 BQI524336 BGM524336 AWQ524336 AMU524336 ACY524336 TC524336 JG524336 J524336 WVS458800 WLW458800 WCA458800 VSE458800 VII458800 UYM458800 UOQ458800 UEU458800 TUY458800 TLC458800 TBG458800 SRK458800 SHO458800 RXS458800 RNW458800 REA458800 QUE458800 QKI458800 QAM458800 PQQ458800 PGU458800 OWY458800 ONC458800 ODG458800 NTK458800 NJO458800 MZS458800 MPW458800 MGA458800 LWE458800 LMI458800 LCM458800 KSQ458800 KIU458800 JYY458800 JPC458800 JFG458800 IVK458800 ILO458800 IBS458800 HRW458800 HIA458800 GYE458800 GOI458800 GEM458800 FUQ458800 FKU458800 FAY458800 ERC458800 EHG458800 DXK458800 DNO458800 DDS458800 CTW458800 CKA458800 CAE458800 BQI458800 BGM458800 AWQ458800 AMU458800 ACY458800 TC458800 JG458800 J458800 WVS393264 WLW393264 WCA393264 VSE393264 VII393264 UYM393264 UOQ393264 UEU393264 TUY393264 TLC393264 TBG393264 SRK393264 SHO393264 RXS393264 RNW393264 REA393264 QUE393264 QKI393264 QAM393264 PQQ393264 PGU393264 OWY393264 ONC393264 ODG393264 NTK393264 NJO393264 MZS393264 MPW393264 MGA393264 LWE393264 LMI393264 LCM393264 KSQ393264 KIU393264 JYY393264 JPC393264 JFG393264 IVK393264 ILO393264 IBS393264 HRW393264 HIA393264 GYE393264 GOI393264 GEM393264 FUQ393264 FKU393264 FAY393264 ERC393264 EHG393264 DXK393264 DNO393264 DDS393264 CTW393264 CKA393264 CAE393264 BQI393264 BGM393264 AWQ393264 AMU393264 ACY393264 TC393264 JG393264 J393264 WVS327728 WLW327728 WCA327728 VSE327728 VII327728 UYM327728 UOQ327728 UEU327728 TUY327728 TLC327728 TBG327728 SRK327728 SHO327728 RXS327728 RNW327728 REA327728 QUE327728 QKI327728 QAM327728 PQQ327728 PGU327728 OWY327728 ONC327728 ODG327728 NTK327728 NJO327728 MZS327728 MPW327728 MGA327728 LWE327728 LMI327728 LCM327728 KSQ327728 KIU327728 JYY327728 JPC327728 JFG327728 IVK327728 ILO327728 IBS327728 HRW327728 HIA327728 GYE327728 GOI327728 GEM327728 FUQ327728 FKU327728 FAY327728 ERC327728 EHG327728 DXK327728 DNO327728 DDS327728 CTW327728 CKA327728 CAE327728 BQI327728 BGM327728 AWQ327728 AMU327728 ACY327728 TC327728 JG327728 J327728 WVS262192 WLW262192 WCA262192 VSE262192 VII262192 UYM262192 UOQ262192 UEU262192 TUY262192 TLC262192 TBG262192 SRK262192 SHO262192 RXS262192 RNW262192 REA262192 QUE262192 QKI262192 QAM262192 PQQ262192 PGU262192 OWY262192 ONC262192 ODG262192 NTK262192 NJO262192 MZS262192 MPW262192 MGA262192 LWE262192 LMI262192 LCM262192 KSQ262192 KIU262192 JYY262192 JPC262192 JFG262192 IVK262192 ILO262192 IBS262192 HRW262192 HIA262192 GYE262192 GOI262192 GEM262192 FUQ262192 FKU262192 FAY262192 ERC262192 EHG262192 DXK262192 DNO262192 DDS262192 CTW262192 CKA262192 CAE262192 BQI262192 BGM262192 AWQ262192 AMU262192 ACY262192 TC262192 JG262192 J262192 WVS196656 WLW196656 WCA196656 VSE196656 VII196656 UYM196656 UOQ196656 UEU196656 TUY196656 TLC196656 TBG196656 SRK196656 SHO196656 RXS196656 RNW196656 REA196656 QUE196656 QKI196656 QAM196656 PQQ196656 PGU196656 OWY196656 ONC196656 ODG196656 NTK196656 NJO196656 MZS196656 MPW196656 MGA196656 LWE196656 LMI196656 LCM196656 KSQ196656 KIU196656 JYY196656 JPC196656 JFG196656 IVK196656 ILO196656 IBS196656 HRW196656 HIA196656 GYE196656 GOI196656 GEM196656 FUQ196656 FKU196656 FAY196656 ERC196656 EHG196656 DXK196656 DNO196656 DDS196656 CTW196656 CKA196656 CAE196656 BQI196656 BGM196656 AWQ196656 AMU196656 ACY196656 TC196656 JG196656 J196656 WVS131120 WLW131120 WCA131120 VSE131120 VII131120 UYM131120 UOQ131120 UEU131120 TUY131120 TLC131120 TBG131120 SRK131120 SHO131120 RXS131120 RNW131120 REA131120 QUE131120 QKI131120 QAM131120 PQQ131120 PGU131120 OWY131120 ONC131120 ODG131120 NTK131120 NJO131120 MZS131120 MPW131120 MGA131120 LWE131120 LMI131120 LCM131120 KSQ131120 KIU131120 JYY131120 JPC131120 JFG131120 IVK131120 ILO131120 IBS131120 HRW131120 HIA131120 GYE131120 GOI131120 GEM131120 FUQ131120 FKU131120 FAY131120 ERC131120 EHG131120 DXK131120 DNO131120 DDS131120 CTW131120 CKA131120 CAE131120 BQI131120 BGM131120 AWQ131120 AMU131120 ACY131120 TC131120 JG131120 J131120 WVS65584 WLW65584 WCA65584 VSE65584 VII65584 UYM65584 UOQ65584 UEU65584 TUY65584 TLC65584 TBG65584 SRK65584 SHO65584 RXS65584 RNW65584 REA65584 QUE65584 QKI65584 QAM65584 PQQ65584 PGU65584 OWY65584 ONC65584 ODG65584 NTK65584 NJO65584 MZS65584 MPW65584 MGA65584 LWE65584 LMI65584 LCM65584 KSQ65584 KIU65584 JYY65584 JPC65584 JFG65584 IVK65584 ILO65584 IBS65584 HRW65584 HIA65584 GYE65584 GOI65584 GEM65584 FUQ65584 FKU65584 FAY65584 ERC65584 EHG65584 DXK65584 DNO65584 DDS65584 CTW65584 CKA65584 CAE65584 BQI65584 BGM65584 AWQ65584 AMU65584 ACY65584 TC65584 JG65584 J65584 WVS47 WLW47 WCA47 VSE47 VII47 UYM47 UOQ47 UEU47 TUY47 TLC47 TBG47 SRK47 SHO47 RXS47 RNW47 REA47 QUE47 QKI47 QAM47 PQQ47 PGU47 OWY47 ONC47 ODG47 NTK47 NJO47 MZS47 MPW47 MGA47 LWE47 LMI47 LCM47 KSQ47 KIU47 JYY47 JPC47 JFG47 IVK47 ILO47 IBS47 HRW47 HIA47 GYE47 GOI47 GEM47 FUQ47 FKU47 FAY47 ERC47 EHG47 DXK47 DNO47 DDS47 CTW47 CKA47 CAE47 BQI47 BGM47 AWQ47 AMU47 ACY47 TC47 JG47 WVS983120 WVS983116 WLW983116 WCA983116 VSE983116 VII983116 UYM983116 UOQ983116 UEU983116 TUY983116 TLC983116 TBG983116 SRK983116 SHO983116 RXS983116 RNW983116 REA983116 QUE983116 QKI983116 QAM983116 PQQ983116 PGU983116 OWY983116 ONC983116 ODG983116 NTK983116 NJO983116 MZS983116 MPW983116 MGA983116 LWE983116 LMI983116 LCM983116 KSQ983116 KIU983116 JYY983116 JPC983116 JFG983116 IVK983116 ILO983116 IBS983116 HRW983116 HIA983116 GYE983116 GOI983116 GEM983116 FUQ983116 FKU983116 FAY983116 ERC983116 EHG983116 DXK983116 DNO983116 DDS983116 CTW983116 CKA983116 CAE983116 BQI983116 BGM983116 AWQ983116 AMU983116 ACY983116 TC983116 JG983116 J983116 WVS917580 WLW917580 WCA917580 VSE917580 VII917580 UYM917580 UOQ917580 UEU917580 TUY917580 TLC917580 TBG917580 SRK917580 SHO917580 RXS917580 RNW917580 REA917580 QUE917580 QKI917580 QAM917580 PQQ917580 PGU917580 OWY917580 ONC917580 ODG917580 NTK917580 NJO917580 MZS917580 MPW917580 MGA917580 LWE917580 LMI917580 LCM917580 KSQ917580 KIU917580 JYY917580 JPC917580 JFG917580 IVK917580 ILO917580 IBS917580 HRW917580 HIA917580 GYE917580 GOI917580 GEM917580 FUQ917580 FKU917580 FAY917580 ERC917580 EHG917580 DXK917580 DNO917580 DDS917580 CTW917580 CKA917580 CAE917580 BQI917580 BGM917580 AWQ917580 AMU917580 ACY917580 TC917580 JG917580 J917580 WVS852044 WLW852044 WCA852044 VSE852044 VII852044 UYM852044 UOQ852044 UEU852044 TUY852044 TLC852044 TBG852044 SRK852044 SHO852044 RXS852044 RNW852044 REA852044 QUE852044 QKI852044 QAM852044 PQQ852044 PGU852044 OWY852044 ONC852044 ODG852044 NTK852044 NJO852044 MZS852044 MPW852044 MGA852044 LWE852044 LMI852044 LCM852044 KSQ852044 KIU852044 JYY852044 JPC852044 JFG852044 IVK852044 ILO852044 IBS852044 HRW852044 HIA852044 GYE852044 GOI852044 GEM852044 FUQ852044 FKU852044 FAY852044 ERC852044 EHG852044 DXK852044 DNO852044 DDS852044 CTW852044 CKA852044 CAE852044 BQI852044 BGM852044 AWQ852044 AMU852044 ACY852044 TC852044 JG852044 J852044 WVS786508 WLW786508 WCA786508 VSE786508 VII786508 UYM786508 UOQ786508 UEU786508 TUY786508 TLC786508 TBG786508 SRK786508 SHO786508 RXS786508 RNW786508 REA786508 QUE786508 QKI786508 QAM786508 PQQ786508 PGU786508 OWY786508 ONC786508 ODG786508 NTK786508 NJO786508 MZS786508 MPW786508 MGA786508 LWE786508 LMI786508 LCM786508 KSQ786508 KIU786508 JYY786508 JPC786508 JFG786508 IVK786508 ILO786508 IBS786508 HRW786508 HIA786508 GYE786508 GOI786508 GEM786508 FUQ786508 FKU786508 FAY786508 ERC786508 EHG786508 DXK786508 DNO786508 DDS786508 CTW786508 CKA786508 CAE786508 BQI786508 BGM786508 AWQ786508 AMU786508 ACY786508 TC786508 JG786508 J786508 WVS720972 WLW720972 WCA720972 VSE720972 VII720972 UYM720972 UOQ720972 UEU720972 TUY720972 TLC720972 TBG720972 SRK720972 SHO720972 RXS720972 RNW720972 REA720972 QUE720972 QKI720972 QAM720972 PQQ720972 PGU720972 OWY720972 ONC720972 ODG720972 NTK720972 NJO720972 MZS720972 MPW720972 MGA720972 LWE720972 LMI720972 LCM720972 KSQ720972 KIU720972 JYY720972 JPC720972 JFG720972 IVK720972 ILO720972 IBS720972 HRW720972 HIA720972 GYE720972 GOI720972 GEM720972 FUQ720972 FKU720972 FAY720972 ERC720972 EHG720972 DXK720972 DNO720972 DDS720972 CTW720972 CKA720972 CAE720972 BQI720972 BGM720972 AWQ720972 AMU720972 ACY720972 TC720972 JG720972 J720972 WVS655436 WLW655436 WCA655436 VSE655436 VII655436 UYM655436 UOQ655436 UEU655436 TUY655436 TLC655436 TBG655436 SRK655436 SHO655436 RXS655436 RNW655436 REA655436 QUE655436 QKI655436 QAM655436 PQQ655436 PGU655436 OWY655436 ONC655436 ODG655436 NTK655436 NJO655436 MZS655436 MPW655436 MGA655436 LWE655436 LMI655436 LCM655436 KSQ655436 KIU655436 JYY655436 JPC655436 JFG655436 IVK655436 ILO655436 IBS655436 HRW655436 HIA655436 GYE655436 GOI655436 GEM655436 FUQ655436 FKU655436 FAY655436 ERC655436 EHG655436 DXK655436 DNO655436 DDS655436 CTW655436 CKA655436 CAE655436 BQI655436 BGM655436 AWQ655436 AMU655436 ACY655436 TC655436 JG655436 J655436 WVS589900 WLW589900 WCA589900 VSE589900 VII589900 UYM589900 UOQ589900 UEU589900 TUY589900 TLC589900 TBG589900 SRK589900 SHO589900 RXS589900 RNW589900 REA589900 QUE589900 QKI589900 QAM589900 PQQ589900 PGU589900 OWY589900 ONC589900 ODG589900 NTK589900 NJO589900 MZS589900 MPW589900 MGA589900 LWE589900 LMI589900 LCM589900 KSQ589900 KIU589900 JYY589900 JPC589900 JFG589900 IVK589900 ILO589900 IBS589900 HRW589900 HIA589900 GYE589900 GOI589900 GEM589900 FUQ589900 FKU589900 FAY589900 ERC589900 EHG589900 DXK589900 DNO589900 DDS589900 CTW589900 CKA589900 CAE589900 BQI589900 BGM589900 AWQ589900 AMU589900 ACY589900 TC589900 JG589900 J589900 WVS524364 WLW524364 WCA524364 VSE524364 VII524364 UYM524364 UOQ524364 UEU524364 TUY524364 TLC524364 TBG524364 SRK524364 SHO524364 RXS524364 RNW524364 REA524364 QUE524364 QKI524364 QAM524364 PQQ524364 PGU524364 OWY524364 ONC524364 ODG524364 NTK524364 NJO524364 MZS524364 MPW524364 MGA524364 LWE524364 LMI524364 LCM524364 KSQ524364 KIU524364 JYY524364 JPC524364 JFG524364 IVK524364 ILO524364 IBS524364 HRW524364 HIA524364 GYE524364 GOI524364 GEM524364 FUQ524364 FKU524364 FAY524364 ERC524364 EHG524364 DXK524364 DNO524364 DDS524364 CTW524364 CKA524364 CAE524364 BQI524364 BGM524364 AWQ524364 AMU524364 ACY524364 TC524364 JG524364 J524364 WVS458828 WLW458828 WCA458828 VSE458828 VII458828 UYM458828 UOQ458828 UEU458828 TUY458828 TLC458828 TBG458828 SRK458828 SHO458828 RXS458828 RNW458828 REA458828 QUE458828 QKI458828 QAM458828 PQQ458828 PGU458828 OWY458828 ONC458828 ODG458828 NTK458828 NJO458828 MZS458828 MPW458828 MGA458828 LWE458828 LMI458828 LCM458828 KSQ458828 KIU458828 JYY458828 JPC458828 JFG458828 IVK458828 ILO458828 IBS458828 HRW458828 HIA458828 GYE458828 GOI458828 GEM458828 FUQ458828 FKU458828 FAY458828 ERC458828 EHG458828 DXK458828 DNO458828 DDS458828 CTW458828 CKA458828 CAE458828 BQI458828 BGM458828 AWQ458828 AMU458828 ACY458828 TC458828 JG458828 J458828 WVS393292 WLW393292 WCA393292 VSE393292 VII393292 UYM393292 UOQ393292 UEU393292 TUY393292 TLC393292 TBG393292 SRK393292 SHO393292 RXS393292 RNW393292 REA393292 QUE393292 QKI393292 QAM393292 PQQ393292 PGU393292 OWY393292 ONC393292 ODG393292 NTK393292 NJO393292 MZS393292 MPW393292 MGA393292 LWE393292 LMI393292 LCM393292 KSQ393292 KIU393292 JYY393292 JPC393292 JFG393292 IVK393292 ILO393292 IBS393292 HRW393292 HIA393292 GYE393292 GOI393292 GEM393292 FUQ393292 FKU393292 FAY393292 ERC393292 EHG393292 DXK393292 DNO393292 DDS393292 CTW393292 CKA393292 CAE393292 BQI393292 BGM393292 AWQ393292 AMU393292 ACY393292 TC393292 JG393292 J393292 WVS327756 WLW327756 WCA327756 VSE327756 VII327756 UYM327756 UOQ327756 UEU327756 TUY327756 TLC327756 TBG327756 SRK327756 SHO327756 RXS327756 RNW327756 REA327756 QUE327756 QKI327756 QAM327756 PQQ327756 PGU327756 OWY327756 ONC327756 ODG327756 NTK327756 NJO327756 MZS327756 MPW327756 MGA327756 LWE327756 LMI327756 LCM327756 KSQ327756 KIU327756 JYY327756 JPC327756 JFG327756 IVK327756 ILO327756 IBS327756 HRW327756 HIA327756 GYE327756 GOI327756 GEM327756 FUQ327756 FKU327756 FAY327756 ERC327756 EHG327756 DXK327756 DNO327756 DDS327756 CTW327756 CKA327756 CAE327756 BQI327756 BGM327756 AWQ327756 AMU327756 ACY327756 TC327756 JG327756 J327756 WVS262220 WLW262220 WCA262220 VSE262220 VII262220 UYM262220 UOQ262220 UEU262220 TUY262220 TLC262220 TBG262220 SRK262220 SHO262220 RXS262220 RNW262220 REA262220 QUE262220 QKI262220 QAM262220 PQQ262220 PGU262220 OWY262220 ONC262220 ODG262220 NTK262220 NJO262220 MZS262220 MPW262220 MGA262220 LWE262220 LMI262220 LCM262220 KSQ262220 KIU262220 JYY262220 JPC262220 JFG262220 IVK262220 ILO262220 IBS262220 HRW262220 HIA262220 GYE262220 GOI262220 GEM262220 FUQ262220 FKU262220 FAY262220 ERC262220 EHG262220 DXK262220 DNO262220 DDS262220 CTW262220 CKA262220 CAE262220 BQI262220 BGM262220 AWQ262220 AMU262220 ACY262220 TC262220 JG262220 J262220 WVS196684 WLW196684 WCA196684 VSE196684 VII196684 UYM196684 UOQ196684 UEU196684 TUY196684 TLC196684 TBG196684 SRK196684 SHO196684 RXS196684 RNW196684 REA196684 QUE196684 QKI196684 QAM196684 PQQ196684 PGU196684 OWY196684 ONC196684 ODG196684 NTK196684 NJO196684 MZS196684 MPW196684 MGA196684 LWE196684 LMI196684 LCM196684 KSQ196684 KIU196684 JYY196684 JPC196684 JFG196684 IVK196684 ILO196684 IBS196684 HRW196684 HIA196684 GYE196684 GOI196684 GEM196684 FUQ196684 FKU196684 FAY196684 ERC196684 EHG196684 DXK196684 DNO196684 DDS196684 CTW196684 CKA196684 CAE196684 BQI196684 BGM196684 AWQ196684 AMU196684 ACY196684 TC196684 JG196684 J196684 WVS131148 WLW131148 WCA131148 VSE131148 VII131148 UYM131148 UOQ131148 UEU131148 TUY131148 TLC131148 TBG131148 SRK131148 SHO131148 RXS131148 RNW131148 REA131148 QUE131148 QKI131148 QAM131148 PQQ131148 PGU131148 OWY131148 ONC131148 ODG131148 NTK131148 NJO131148 MZS131148 MPW131148 MGA131148 LWE131148 LMI131148 LCM131148 KSQ131148 KIU131148 JYY131148 JPC131148 JFG131148 IVK131148 ILO131148 IBS131148 HRW131148 HIA131148 GYE131148 GOI131148 GEM131148 FUQ131148 FKU131148 FAY131148 ERC131148 EHG131148 DXK131148 DNO131148 DDS131148 CTW131148 CKA131148 CAE131148 BQI131148 BGM131148 AWQ131148 AMU131148 ACY131148 TC131148 JG131148 J131148 WVS65612 WLW65612 WCA65612 VSE65612 VII65612 UYM65612 UOQ65612 UEU65612 TUY65612 TLC65612 TBG65612 SRK65612 SHO65612 RXS65612 RNW65612 REA65612 QUE65612 QKI65612 QAM65612 PQQ65612 PGU65612 OWY65612 ONC65612 ODG65612 NTK65612 NJO65612 MZS65612 MPW65612 MGA65612 LWE65612 LMI65612 LCM65612 KSQ65612 KIU65612 JYY65612 JPC65612 JFG65612 IVK65612 ILO65612 IBS65612 HRW65612 HIA65612 GYE65612 GOI65612 GEM65612 FUQ65612 FKU65612 FAY65612 ERC65612 EHG65612 DXK65612 DNO65612 DDS65612 CTW65612 CKA65612 CAE65612 BQI65612 BGM65612 AWQ65612 AMU65612 ACY65612 TC65612 JG65612 J65612 WVS75:WVS76 WLW75:WLW76 WCA75:WCA76 VSE75:VSE76 VII75:VII76 UYM75:UYM76 UOQ75:UOQ76 UEU75:UEU76 TUY75:TUY76 TLC75:TLC76 TBG75:TBG76 SRK75:SRK76 SHO75:SHO76 RXS75:RXS76 RNW75:RNW76 REA75:REA76 QUE75:QUE76 QKI75:QKI76 QAM75:QAM76 PQQ75:PQQ76 PGU75:PGU76 OWY75:OWY76 ONC75:ONC76 ODG75:ODG76 NTK75:NTK76 NJO75:NJO76 MZS75:MZS76 MPW75:MPW76 MGA75:MGA76 LWE75:LWE76 LMI75:LMI76 LCM75:LCM76 KSQ75:KSQ76 KIU75:KIU76 JYY75:JYY76 JPC75:JPC76 JFG75:JFG76 IVK75:IVK76 ILO75:ILO76 IBS75:IBS76 HRW75:HRW76 HIA75:HIA76 GYE75:GYE76 GOI75:GOI76 GEM75:GEM76 FUQ75:FUQ76 FKU75:FKU76 FAY75:FAY76 ERC75:ERC76 EHG75:EHG76 DXK75:DXK76 DNO75:DNO76 DDS75:DDS76 CTW75:CTW76 CKA75:CKA76 CAE75:CAE76 BQI75:BQI76 BGM75:BGM76 AWQ75:AWQ76 AMU75:AMU76 ACY75:ACY76 TC75:TC76 JG75:JG76 VSE983120 WVS983114 WLW983114 WCA983114 VSE983114 VII983114 UYM983114 UOQ983114 UEU983114 TUY983114 TLC983114 TBG983114 SRK983114 SHO983114 RXS983114 RNW983114 REA983114 QUE983114 QKI983114 QAM983114 PQQ983114 PGU983114 OWY983114 ONC983114 ODG983114 NTK983114 NJO983114 MZS983114 MPW983114 MGA983114 LWE983114 LMI983114 LCM983114 KSQ983114 KIU983114 JYY983114 JPC983114 JFG983114 IVK983114 ILO983114 IBS983114 HRW983114 HIA983114 GYE983114 GOI983114 GEM983114 FUQ983114 FKU983114 FAY983114 ERC983114 EHG983114 DXK983114 DNO983114 DDS983114 CTW983114 CKA983114 CAE983114 BQI983114 BGM983114 AWQ983114 AMU983114 ACY983114 TC983114 JG983114 J983114 WVS917578 WLW917578 WCA917578 VSE917578 VII917578 UYM917578 UOQ917578 UEU917578 TUY917578 TLC917578 TBG917578 SRK917578 SHO917578 RXS917578 RNW917578 REA917578 QUE917578 QKI917578 QAM917578 PQQ917578 PGU917578 OWY917578 ONC917578 ODG917578 NTK917578 NJO917578 MZS917578 MPW917578 MGA917578 LWE917578 LMI917578 LCM917578 KSQ917578 KIU917578 JYY917578 JPC917578 JFG917578 IVK917578 ILO917578 IBS917578 HRW917578 HIA917578 GYE917578 GOI917578 GEM917578 FUQ917578 FKU917578 FAY917578 ERC917578 EHG917578 DXK917578 DNO917578 DDS917578 CTW917578 CKA917578 CAE917578 BQI917578 BGM917578 AWQ917578 AMU917578 ACY917578 TC917578 JG917578 J917578 WVS852042 WLW852042 WCA852042 VSE852042 VII852042 UYM852042 UOQ852042 UEU852042 TUY852042 TLC852042 TBG852042 SRK852042 SHO852042 RXS852042 RNW852042 REA852042 QUE852042 QKI852042 QAM852042 PQQ852042 PGU852042 OWY852042 ONC852042 ODG852042 NTK852042 NJO852042 MZS852042 MPW852042 MGA852042 LWE852042 LMI852042 LCM852042 KSQ852042 KIU852042 JYY852042 JPC852042 JFG852042 IVK852042 ILO852042 IBS852042 HRW852042 HIA852042 GYE852042 GOI852042 GEM852042 FUQ852042 FKU852042 FAY852042 ERC852042 EHG852042 DXK852042 DNO852042 DDS852042 CTW852042 CKA852042 CAE852042 BQI852042 BGM852042 AWQ852042 AMU852042 ACY852042 TC852042 JG852042 J852042 WVS786506 WLW786506 WCA786506 VSE786506 VII786506 UYM786506 UOQ786506 UEU786506 TUY786506 TLC786506 TBG786506 SRK786506 SHO786506 RXS786506 RNW786506 REA786506 QUE786506 QKI786506 QAM786506 PQQ786506 PGU786506 OWY786506 ONC786506 ODG786506 NTK786506 NJO786506 MZS786506 MPW786506 MGA786506 LWE786506 LMI786506 LCM786506 KSQ786506 KIU786506 JYY786506 JPC786506 JFG786506 IVK786506 ILO786506 IBS786506 HRW786506 HIA786506 GYE786506 GOI786506 GEM786506 FUQ786506 FKU786506 FAY786506 ERC786506 EHG786506 DXK786506 DNO786506 DDS786506 CTW786506 CKA786506 CAE786506 BQI786506 BGM786506 AWQ786506 AMU786506 ACY786506 TC786506 JG786506 J786506 WVS720970 WLW720970 WCA720970 VSE720970 VII720970 UYM720970 UOQ720970 UEU720970 TUY720970 TLC720970 TBG720970 SRK720970 SHO720970 RXS720970 RNW720970 REA720970 QUE720970 QKI720970 QAM720970 PQQ720970 PGU720970 OWY720970 ONC720970 ODG720970 NTK720970 NJO720970 MZS720970 MPW720970 MGA720970 LWE720970 LMI720970 LCM720970 KSQ720970 KIU720970 JYY720970 JPC720970 JFG720970 IVK720970 ILO720970 IBS720970 HRW720970 HIA720970 GYE720970 GOI720970 GEM720970 FUQ720970 FKU720970 FAY720970 ERC720970 EHG720970 DXK720970 DNO720970 DDS720970 CTW720970 CKA720970 CAE720970 BQI720970 BGM720970 AWQ720970 AMU720970 ACY720970 TC720970 JG720970 J720970 WVS655434 WLW655434 WCA655434 VSE655434 VII655434 UYM655434 UOQ655434 UEU655434 TUY655434 TLC655434 TBG655434 SRK655434 SHO655434 RXS655434 RNW655434 REA655434 QUE655434 QKI655434 QAM655434 PQQ655434 PGU655434 OWY655434 ONC655434 ODG655434 NTK655434 NJO655434 MZS655434 MPW655434 MGA655434 LWE655434 LMI655434 LCM655434 KSQ655434 KIU655434 JYY655434 JPC655434 JFG655434 IVK655434 ILO655434 IBS655434 HRW655434 HIA655434 GYE655434 GOI655434 GEM655434 FUQ655434 FKU655434 FAY655434 ERC655434 EHG655434 DXK655434 DNO655434 DDS655434 CTW655434 CKA655434 CAE655434 BQI655434 BGM655434 AWQ655434 AMU655434 ACY655434 TC655434 JG655434 J655434 WVS589898 WLW589898 WCA589898 VSE589898 VII589898 UYM589898 UOQ589898 UEU589898 TUY589898 TLC589898 TBG589898 SRK589898 SHO589898 RXS589898 RNW589898 REA589898 QUE589898 QKI589898 QAM589898 PQQ589898 PGU589898 OWY589898 ONC589898 ODG589898 NTK589898 NJO589898 MZS589898 MPW589898 MGA589898 LWE589898 LMI589898 LCM589898 KSQ589898 KIU589898 JYY589898 JPC589898 JFG589898 IVK589898 ILO589898 IBS589898 HRW589898 HIA589898 GYE589898 GOI589898 GEM589898 FUQ589898 FKU589898 FAY589898 ERC589898 EHG589898 DXK589898 DNO589898 DDS589898 CTW589898 CKA589898 CAE589898 BQI589898 BGM589898 AWQ589898 AMU589898 ACY589898 TC589898 JG589898 J589898 WVS524362 WLW524362 WCA524362 VSE524362 VII524362 UYM524362 UOQ524362 UEU524362 TUY524362 TLC524362 TBG524362 SRK524362 SHO524362 RXS524362 RNW524362 REA524362 QUE524362 QKI524362 QAM524362 PQQ524362 PGU524362 OWY524362 ONC524362 ODG524362 NTK524362 NJO524362 MZS524362 MPW524362 MGA524362 LWE524362 LMI524362 LCM524362 KSQ524362 KIU524362 JYY524362 JPC524362 JFG524362 IVK524362 ILO524362 IBS524362 HRW524362 HIA524362 GYE524362 GOI524362 GEM524362 FUQ524362 FKU524362 FAY524362 ERC524362 EHG524362 DXK524362 DNO524362 DDS524362 CTW524362 CKA524362 CAE524362 BQI524362 BGM524362 AWQ524362 AMU524362 ACY524362 TC524362 JG524362 J524362 WVS458826 WLW458826 WCA458826 VSE458826 VII458826 UYM458826 UOQ458826 UEU458826 TUY458826 TLC458826 TBG458826 SRK458826 SHO458826 RXS458826 RNW458826 REA458826 QUE458826 QKI458826 QAM458826 PQQ458826 PGU458826 OWY458826 ONC458826 ODG458826 NTK458826 NJO458826 MZS458826 MPW458826 MGA458826 LWE458826 LMI458826 LCM458826 KSQ458826 KIU458826 JYY458826 JPC458826 JFG458826 IVK458826 ILO458826 IBS458826 HRW458826 HIA458826 GYE458826 GOI458826 GEM458826 FUQ458826 FKU458826 FAY458826 ERC458826 EHG458826 DXK458826 DNO458826 DDS458826 CTW458826 CKA458826 CAE458826 BQI458826 BGM458826 AWQ458826 AMU458826 ACY458826 TC458826 JG458826 J458826 WVS393290 WLW393290 WCA393290 VSE393290 VII393290 UYM393290 UOQ393290 UEU393290 TUY393290 TLC393290 TBG393290 SRK393290 SHO393290 RXS393290 RNW393290 REA393290 QUE393290 QKI393290 QAM393290 PQQ393290 PGU393290 OWY393290 ONC393290 ODG393290 NTK393290 NJO393290 MZS393290 MPW393290 MGA393290 LWE393290 LMI393290 LCM393290 KSQ393290 KIU393290 JYY393290 JPC393290 JFG393290 IVK393290 ILO393290 IBS393290 HRW393290 HIA393290 GYE393290 GOI393290 GEM393290 FUQ393290 FKU393290 FAY393290 ERC393290 EHG393290 DXK393290 DNO393290 DDS393290 CTW393290 CKA393290 CAE393290 BQI393290 BGM393290 AWQ393290 AMU393290 ACY393290 TC393290 JG393290 J393290 WVS327754 WLW327754 WCA327754 VSE327754 VII327754 UYM327754 UOQ327754 UEU327754 TUY327754 TLC327754 TBG327754 SRK327754 SHO327754 RXS327754 RNW327754 REA327754 QUE327754 QKI327754 QAM327754 PQQ327754 PGU327754 OWY327754 ONC327754 ODG327754 NTK327754 NJO327754 MZS327754 MPW327754 MGA327754 LWE327754 LMI327754 LCM327754 KSQ327754 KIU327754 JYY327754 JPC327754 JFG327754 IVK327754 ILO327754 IBS327754 HRW327754 HIA327754 GYE327754 GOI327754 GEM327754 FUQ327754 FKU327754 FAY327754 ERC327754 EHG327754 DXK327754 DNO327754 DDS327754 CTW327754 CKA327754 CAE327754 BQI327754 BGM327754 AWQ327754 AMU327754 ACY327754 TC327754 JG327754 J327754 WVS262218 WLW262218 WCA262218 VSE262218 VII262218 UYM262218 UOQ262218 UEU262218 TUY262218 TLC262218 TBG262218 SRK262218 SHO262218 RXS262218 RNW262218 REA262218 QUE262218 QKI262218 QAM262218 PQQ262218 PGU262218 OWY262218 ONC262218 ODG262218 NTK262218 NJO262218 MZS262218 MPW262218 MGA262218 LWE262218 LMI262218 LCM262218 KSQ262218 KIU262218 JYY262218 JPC262218 JFG262218 IVK262218 ILO262218 IBS262218 HRW262218 HIA262218 GYE262218 GOI262218 GEM262218 FUQ262218 FKU262218 FAY262218 ERC262218 EHG262218 DXK262218 DNO262218 DDS262218 CTW262218 CKA262218 CAE262218 BQI262218 BGM262218 AWQ262218 AMU262218 ACY262218 TC262218 JG262218 J262218 WVS196682 WLW196682 WCA196682 VSE196682 VII196682 UYM196682 UOQ196682 UEU196682 TUY196682 TLC196682 TBG196682 SRK196682 SHO196682 RXS196682 RNW196682 REA196682 QUE196682 QKI196682 QAM196682 PQQ196682 PGU196682 OWY196682 ONC196682 ODG196682 NTK196682 NJO196682 MZS196682 MPW196682 MGA196682 LWE196682 LMI196682 LCM196682 KSQ196682 KIU196682 JYY196682 JPC196682 JFG196682 IVK196682 ILO196682 IBS196682 HRW196682 HIA196682 GYE196682 GOI196682 GEM196682 FUQ196682 FKU196682 FAY196682 ERC196682 EHG196682 DXK196682 DNO196682 DDS196682 CTW196682 CKA196682 CAE196682 BQI196682 BGM196682 AWQ196682 AMU196682 ACY196682 TC196682 JG196682 J196682 WVS131146 WLW131146 WCA131146 VSE131146 VII131146 UYM131146 UOQ131146 UEU131146 TUY131146 TLC131146 TBG131146 SRK131146 SHO131146 RXS131146 RNW131146 REA131146 QUE131146 QKI131146 QAM131146 PQQ131146 PGU131146 OWY131146 ONC131146 ODG131146 NTK131146 NJO131146 MZS131146 MPW131146 MGA131146 LWE131146 LMI131146 LCM131146 KSQ131146 KIU131146 JYY131146 JPC131146 JFG131146 IVK131146 ILO131146 IBS131146 HRW131146 HIA131146 GYE131146 GOI131146 GEM131146 FUQ131146 FKU131146 FAY131146 ERC131146 EHG131146 DXK131146 DNO131146 DDS131146 CTW131146 CKA131146 CAE131146 BQI131146 BGM131146 AWQ131146 AMU131146 ACY131146 TC131146 JG131146 J131146 WVS65610 WLW65610 WCA65610 VSE65610 VII65610 UYM65610 UOQ65610 UEU65610 TUY65610 TLC65610 TBG65610 SRK65610 SHO65610 RXS65610 RNW65610 REA65610 QUE65610 QKI65610 QAM65610 PQQ65610 PGU65610 OWY65610 ONC65610 ODG65610 NTK65610 NJO65610 MZS65610 MPW65610 MGA65610 LWE65610 LMI65610 LCM65610 KSQ65610 KIU65610 JYY65610 JPC65610 JFG65610 IVK65610 ILO65610 IBS65610 HRW65610 HIA65610 GYE65610 GOI65610 GEM65610 FUQ65610 FKU65610 FAY65610 ERC65610 EHG65610 DXK65610 DNO65610 DDS65610 CTW65610 CKA65610 CAE65610 BQI65610 BGM65610 AWQ65610 AMU65610 ACY65610 TC65610 JG65610 J65610 WVS73 WLW73 WCA73 VSE73 VII73 UYM73 UOQ73 UEU73 TUY73 TLC73 TBG73 SRK73 SHO73 RXS73 RNW73 REA73 QUE73 QKI73 QAM73 PQQ73 PGU73 OWY73 ONC73 ODG73 NTK73 NJO73 MZS73 MPW73 MGA73 LWE73 LMI73 LCM73 KSQ73 KIU73 JYY73 JPC73 JFG73 IVK73 ILO73 IBS73 HRW73 HIA73 GYE73 GOI73 GEM73 FUQ73 FKU73 FAY73 ERC73 EHG73 DXK73 DNO73 DDS73 CTW73 CKA73 CAE73 BQI73 BGM73 AWQ73 AMU73 ACY73 TC73 JG73 WCA983120 WVS983106 WLW983106 WCA983106 VSE983106 VII983106 UYM983106 UOQ983106 UEU983106 TUY983106 TLC983106 TBG983106 SRK983106 SHO983106 RXS983106 RNW983106 REA983106 QUE983106 QKI983106 QAM983106 PQQ983106 PGU983106 OWY983106 ONC983106 ODG983106 NTK983106 NJO983106 MZS983106 MPW983106 MGA983106 LWE983106 LMI983106 LCM983106 KSQ983106 KIU983106 JYY983106 JPC983106 JFG983106 IVK983106 ILO983106 IBS983106 HRW983106 HIA983106 GYE983106 GOI983106 GEM983106 FUQ983106 FKU983106 FAY983106 ERC983106 EHG983106 DXK983106 DNO983106 DDS983106 CTW983106 CKA983106 CAE983106 BQI983106 BGM983106 AWQ983106 AMU983106 ACY983106 TC983106 JG983106 J983106 WVS917570 WLW917570 WCA917570 VSE917570 VII917570 UYM917570 UOQ917570 UEU917570 TUY917570 TLC917570 TBG917570 SRK917570 SHO917570 RXS917570 RNW917570 REA917570 QUE917570 QKI917570 QAM917570 PQQ917570 PGU917570 OWY917570 ONC917570 ODG917570 NTK917570 NJO917570 MZS917570 MPW917570 MGA917570 LWE917570 LMI917570 LCM917570 KSQ917570 KIU917570 JYY917570 JPC917570 JFG917570 IVK917570 ILO917570 IBS917570 HRW917570 HIA917570 GYE917570 GOI917570 GEM917570 FUQ917570 FKU917570 FAY917570 ERC917570 EHG917570 DXK917570 DNO917570 DDS917570 CTW917570 CKA917570 CAE917570 BQI917570 BGM917570 AWQ917570 AMU917570 ACY917570 TC917570 JG917570 J917570 WVS852034 WLW852034 WCA852034 VSE852034 VII852034 UYM852034 UOQ852034 UEU852034 TUY852034 TLC852034 TBG852034 SRK852034 SHO852034 RXS852034 RNW852034 REA852034 QUE852034 QKI852034 QAM852034 PQQ852034 PGU852034 OWY852034 ONC852034 ODG852034 NTK852034 NJO852034 MZS852034 MPW852034 MGA852034 LWE852034 LMI852034 LCM852034 KSQ852034 KIU852034 JYY852034 JPC852034 JFG852034 IVK852034 ILO852034 IBS852034 HRW852034 HIA852034 GYE852034 GOI852034 GEM852034 FUQ852034 FKU852034 FAY852034 ERC852034 EHG852034 DXK852034 DNO852034 DDS852034 CTW852034 CKA852034 CAE852034 BQI852034 BGM852034 AWQ852034 AMU852034 ACY852034 TC852034 JG852034 J852034 WVS786498 WLW786498 WCA786498 VSE786498 VII786498 UYM786498 UOQ786498 UEU786498 TUY786498 TLC786498 TBG786498 SRK786498 SHO786498 RXS786498 RNW786498 REA786498 QUE786498 QKI786498 QAM786498 PQQ786498 PGU786498 OWY786498 ONC786498 ODG786498 NTK786498 NJO786498 MZS786498 MPW786498 MGA786498 LWE786498 LMI786498 LCM786498 KSQ786498 KIU786498 JYY786498 JPC786498 JFG786498 IVK786498 ILO786498 IBS786498 HRW786498 HIA786498 GYE786498 GOI786498 GEM786498 FUQ786498 FKU786498 FAY786498 ERC786498 EHG786498 DXK786498 DNO786498 DDS786498 CTW786498 CKA786498 CAE786498 BQI786498 BGM786498 AWQ786498 AMU786498 ACY786498 TC786498 JG786498 J786498 WVS720962 WLW720962 WCA720962 VSE720962 VII720962 UYM720962 UOQ720962 UEU720962 TUY720962 TLC720962 TBG720962 SRK720962 SHO720962 RXS720962 RNW720962 REA720962 QUE720962 QKI720962 QAM720962 PQQ720962 PGU720962 OWY720962 ONC720962 ODG720962 NTK720962 NJO720962 MZS720962 MPW720962 MGA720962 LWE720962 LMI720962 LCM720962 KSQ720962 KIU720962 JYY720962 JPC720962 JFG720962 IVK720962 ILO720962 IBS720962 HRW720962 HIA720962 GYE720962 GOI720962 GEM720962 FUQ720962 FKU720962 FAY720962 ERC720962 EHG720962 DXK720962 DNO720962 DDS720962 CTW720962 CKA720962 CAE720962 BQI720962 BGM720962 AWQ720962 AMU720962 ACY720962 TC720962 JG720962 J720962 WVS655426 WLW655426 WCA655426 VSE655426 VII655426 UYM655426 UOQ655426 UEU655426 TUY655426 TLC655426 TBG655426 SRK655426 SHO655426 RXS655426 RNW655426 REA655426 QUE655426 QKI655426 QAM655426 PQQ655426 PGU655426 OWY655426 ONC655426 ODG655426 NTK655426 NJO655426 MZS655426 MPW655426 MGA655426 LWE655426 LMI655426 LCM655426 KSQ655426 KIU655426 JYY655426 JPC655426 JFG655426 IVK655426 ILO655426 IBS655426 HRW655426 HIA655426 GYE655426 GOI655426 GEM655426 FUQ655426 FKU655426 FAY655426 ERC655426 EHG655426 DXK655426 DNO655426 DDS655426 CTW655426 CKA655426 CAE655426 BQI655426 BGM655426 AWQ655426 AMU655426 ACY655426 TC655426 JG655426 J655426 WVS589890 WLW589890 WCA589890 VSE589890 VII589890 UYM589890 UOQ589890 UEU589890 TUY589890 TLC589890 TBG589890 SRK589890 SHO589890 RXS589890 RNW589890 REA589890 QUE589890 QKI589890 QAM589890 PQQ589890 PGU589890 OWY589890 ONC589890 ODG589890 NTK589890 NJO589890 MZS589890 MPW589890 MGA589890 LWE589890 LMI589890 LCM589890 KSQ589890 KIU589890 JYY589890 JPC589890 JFG589890 IVK589890 ILO589890 IBS589890 HRW589890 HIA589890 GYE589890 GOI589890 GEM589890 FUQ589890 FKU589890 FAY589890 ERC589890 EHG589890 DXK589890 DNO589890 DDS589890 CTW589890 CKA589890 CAE589890 BQI589890 BGM589890 AWQ589890 AMU589890 ACY589890 TC589890 JG589890 J589890 WVS524354 WLW524354 WCA524354 VSE524354 VII524354 UYM524354 UOQ524354 UEU524354 TUY524354 TLC524354 TBG524354 SRK524354 SHO524354 RXS524354 RNW524354 REA524354 QUE524354 QKI524354 QAM524354 PQQ524354 PGU524354 OWY524354 ONC524354 ODG524354 NTK524354 NJO524354 MZS524354 MPW524354 MGA524354 LWE524354 LMI524354 LCM524354 KSQ524354 KIU524354 JYY524354 JPC524354 JFG524354 IVK524354 ILO524354 IBS524354 HRW524354 HIA524354 GYE524354 GOI524354 GEM524354 FUQ524354 FKU524354 FAY524354 ERC524354 EHG524354 DXK524354 DNO524354 DDS524354 CTW524354 CKA524354 CAE524354 BQI524354 BGM524354 AWQ524354 AMU524354 ACY524354 TC524354 JG524354 J524354 WVS458818 WLW458818 WCA458818 VSE458818 VII458818 UYM458818 UOQ458818 UEU458818 TUY458818 TLC458818 TBG458818 SRK458818 SHO458818 RXS458818 RNW458818 REA458818 QUE458818 QKI458818 QAM458818 PQQ458818 PGU458818 OWY458818 ONC458818 ODG458818 NTK458818 NJO458818 MZS458818 MPW458818 MGA458818 LWE458818 LMI458818 LCM458818 KSQ458818 KIU458818 JYY458818 JPC458818 JFG458818 IVK458818 ILO458818 IBS458818 HRW458818 HIA458818 GYE458818 GOI458818 GEM458818 FUQ458818 FKU458818 FAY458818 ERC458818 EHG458818 DXK458818 DNO458818 DDS458818 CTW458818 CKA458818 CAE458818 BQI458818 BGM458818 AWQ458818 AMU458818 ACY458818 TC458818 JG458818 J458818 WVS393282 WLW393282 WCA393282 VSE393282 VII393282 UYM393282 UOQ393282 UEU393282 TUY393282 TLC393282 TBG393282 SRK393282 SHO393282 RXS393282 RNW393282 REA393282 QUE393282 QKI393282 QAM393282 PQQ393282 PGU393282 OWY393282 ONC393282 ODG393282 NTK393282 NJO393282 MZS393282 MPW393282 MGA393282 LWE393282 LMI393282 LCM393282 KSQ393282 KIU393282 JYY393282 JPC393282 JFG393282 IVK393282 ILO393282 IBS393282 HRW393282 HIA393282 GYE393282 GOI393282 GEM393282 FUQ393282 FKU393282 FAY393282 ERC393282 EHG393282 DXK393282 DNO393282 DDS393282 CTW393282 CKA393282 CAE393282 BQI393282 BGM393282 AWQ393282 AMU393282 ACY393282 TC393282 JG393282 J393282 WVS327746 WLW327746 WCA327746 VSE327746 VII327746 UYM327746 UOQ327746 UEU327746 TUY327746 TLC327746 TBG327746 SRK327746 SHO327746 RXS327746 RNW327746 REA327746 QUE327746 QKI327746 QAM327746 PQQ327746 PGU327746 OWY327746 ONC327746 ODG327746 NTK327746 NJO327746 MZS327746 MPW327746 MGA327746 LWE327746 LMI327746 LCM327746 KSQ327746 KIU327746 JYY327746 JPC327746 JFG327746 IVK327746 ILO327746 IBS327746 HRW327746 HIA327746 GYE327746 GOI327746 GEM327746 FUQ327746 FKU327746 FAY327746 ERC327746 EHG327746 DXK327746 DNO327746 DDS327746 CTW327746 CKA327746 CAE327746 BQI327746 BGM327746 AWQ327746 AMU327746 ACY327746 TC327746 JG327746 J327746 WVS262210 WLW262210 WCA262210 VSE262210 VII262210 UYM262210 UOQ262210 UEU262210 TUY262210 TLC262210 TBG262210 SRK262210 SHO262210 RXS262210 RNW262210 REA262210 QUE262210 QKI262210 QAM262210 PQQ262210 PGU262210 OWY262210 ONC262210 ODG262210 NTK262210 NJO262210 MZS262210 MPW262210 MGA262210 LWE262210 LMI262210 LCM262210 KSQ262210 KIU262210 JYY262210 JPC262210 JFG262210 IVK262210 ILO262210 IBS262210 HRW262210 HIA262210 GYE262210 GOI262210 GEM262210 FUQ262210 FKU262210 FAY262210 ERC262210 EHG262210 DXK262210 DNO262210 DDS262210 CTW262210 CKA262210 CAE262210 BQI262210 BGM262210 AWQ262210 AMU262210 ACY262210 TC262210 JG262210 J262210 WVS196674 WLW196674 WCA196674 VSE196674 VII196674 UYM196674 UOQ196674 UEU196674 TUY196674 TLC196674 TBG196674 SRK196674 SHO196674 RXS196674 RNW196674 REA196674 QUE196674 QKI196674 QAM196674 PQQ196674 PGU196674 OWY196674 ONC196674 ODG196674 NTK196674 NJO196674 MZS196674 MPW196674 MGA196674 LWE196674 LMI196674 LCM196674 KSQ196674 KIU196674 JYY196674 JPC196674 JFG196674 IVK196674 ILO196674 IBS196674 HRW196674 HIA196674 GYE196674 GOI196674 GEM196674 FUQ196674 FKU196674 FAY196674 ERC196674 EHG196674 DXK196674 DNO196674 DDS196674 CTW196674 CKA196674 CAE196674 BQI196674 BGM196674 AWQ196674 AMU196674 ACY196674 TC196674 JG196674 J196674 WVS131138 WLW131138 WCA131138 VSE131138 VII131138 UYM131138 UOQ131138 UEU131138 TUY131138 TLC131138 TBG131138 SRK131138 SHO131138 RXS131138 RNW131138 REA131138 QUE131138 QKI131138 QAM131138 PQQ131138 PGU131138 OWY131138 ONC131138 ODG131138 NTK131138 NJO131138 MZS131138 MPW131138 MGA131138 LWE131138 LMI131138 LCM131138 KSQ131138 KIU131138 JYY131138 JPC131138 JFG131138 IVK131138 ILO131138 IBS131138 HRW131138 HIA131138 GYE131138 GOI131138 GEM131138 FUQ131138 FKU131138 FAY131138 ERC131138 EHG131138 DXK131138 DNO131138 DDS131138 CTW131138 CKA131138 CAE131138 BQI131138 BGM131138 AWQ131138 AMU131138 ACY131138 TC131138 JG131138 J131138 WVS65602 WLW65602 WCA65602 VSE65602 VII65602 UYM65602 UOQ65602 UEU65602 TUY65602 TLC65602 TBG65602 SRK65602 SHO65602 RXS65602 RNW65602 REA65602 QUE65602 QKI65602 QAM65602 PQQ65602 PGU65602 OWY65602 ONC65602 ODG65602 NTK65602 NJO65602 MZS65602 MPW65602 MGA65602 LWE65602 LMI65602 LCM65602 KSQ65602 KIU65602 JYY65602 JPC65602 JFG65602 IVK65602 ILO65602 IBS65602 HRW65602 HIA65602 GYE65602 GOI65602 GEM65602 FUQ65602 FKU65602 FAY65602 ERC65602 EHG65602 DXK65602 DNO65602 DDS65602 CTW65602 CKA65602 CAE65602 BQI65602 BGM65602 AWQ65602 AMU65602 ACY65602 TC65602 JG65602 J65602 WVS65 WLW65 WCA65 VSE65 VII65 UYM65 UOQ65 UEU65 TUY65 TLC65 TBG65 SRK65 SHO65 RXS65 RNW65 REA65 QUE65 QKI65 QAM65 PQQ65 PGU65 OWY65 ONC65 ODG65 NTK65 NJO65 MZS65 MPW65 MGA65 LWE65 LMI65 LCM65 KSQ65 KIU65 JYY65 JPC65 JFG65 IVK65 ILO65 IBS65 HRW65 HIA65 GYE65 GOI65 GEM65 FUQ65 FKU65 FAY65 ERC65 EHG65 DXK65 DNO65 DDS65 CTW65 CKA65 CAE65 BQI65 BGM65 AWQ65 AMU65 ACY65 TC65 JG65 J65 WVS983092 WLW983092 WCA983092 VSE983092 VII983092 UYM983092 UOQ983092 UEU983092 TUY983092 TLC983092 TBG983092 SRK983092 SHO983092 RXS983092 RNW983092 REA983092 QUE983092 QKI983092 QAM983092 PQQ983092 PGU983092 OWY983092 ONC983092 ODG983092 NTK983092 NJO983092 MZS983092 MPW983092 MGA983092 LWE983092 LMI983092 LCM983092 KSQ983092 KIU983092 JYY983092 JPC983092 JFG983092 IVK983092 ILO983092 IBS983092 HRW983092 HIA983092 GYE983092 GOI983092 GEM983092 FUQ983092 FKU983092 FAY983092 ERC983092 EHG983092 DXK983092 DNO983092 DDS983092 CTW983092 CKA983092 CAE983092 BQI983092 BGM983092 AWQ983092 AMU983092 ACY983092 TC983092 JG983092 J983092 WVS917556 WLW917556 WCA917556 VSE917556 VII917556 UYM917556 UOQ917556 UEU917556 TUY917556 TLC917556 TBG917556 SRK917556 SHO917556 RXS917556 RNW917556 REA917556 QUE917556 QKI917556 QAM917556 PQQ917556 PGU917556 OWY917556 ONC917556 ODG917556 NTK917556 NJO917556 MZS917556 MPW917556 MGA917556 LWE917556 LMI917556 LCM917556 KSQ917556 KIU917556 JYY917556 JPC917556 JFG917556 IVK917556 ILO917556 IBS917556 HRW917556 HIA917556 GYE917556 GOI917556 GEM917556 FUQ917556 FKU917556 FAY917556 ERC917556 EHG917556 DXK917556 DNO917556 DDS917556 CTW917556 CKA917556 CAE917556 BQI917556 BGM917556 AWQ917556 AMU917556 ACY917556 TC917556 JG917556 J917556 WVS852020 WLW852020 WCA852020 VSE852020 VII852020 UYM852020 UOQ852020 UEU852020 TUY852020 TLC852020 TBG852020 SRK852020 SHO852020 RXS852020 RNW852020 REA852020 QUE852020 QKI852020 QAM852020 PQQ852020 PGU852020 OWY852020 ONC852020 ODG852020 NTK852020 NJO852020 MZS852020 MPW852020 MGA852020 LWE852020 LMI852020 LCM852020 KSQ852020 KIU852020 JYY852020 JPC852020 JFG852020 IVK852020 ILO852020 IBS852020 HRW852020 HIA852020 GYE852020 GOI852020 GEM852020 FUQ852020 FKU852020 FAY852020 ERC852020 EHG852020 DXK852020 DNO852020 DDS852020 CTW852020 CKA852020 CAE852020 BQI852020 BGM852020 AWQ852020 AMU852020 ACY852020 TC852020 JG852020 J852020 WVS786484 WLW786484 WCA786484 VSE786484 VII786484 UYM786484 UOQ786484 UEU786484 TUY786484 TLC786484 TBG786484 SRK786484 SHO786484 RXS786484 RNW786484 REA786484 QUE786484 QKI786484 QAM786484 PQQ786484 PGU786484 OWY786484 ONC786484 ODG786484 NTK786484 NJO786484 MZS786484 MPW786484 MGA786484 LWE786484 LMI786484 LCM786484 KSQ786484 KIU786484 JYY786484 JPC786484 JFG786484 IVK786484 ILO786484 IBS786484 HRW786484 HIA786484 GYE786484 GOI786484 GEM786484 FUQ786484 FKU786484 FAY786484 ERC786484 EHG786484 DXK786484 DNO786484 DDS786484 CTW786484 CKA786484 CAE786484 BQI786484 BGM786484 AWQ786484 AMU786484 ACY786484 TC786484 JG786484 J786484 WVS720948 WLW720948 WCA720948 VSE720948 VII720948 UYM720948 UOQ720948 UEU720948 TUY720948 TLC720948 TBG720948 SRK720948 SHO720948 RXS720948 RNW720948 REA720948 QUE720948 QKI720948 QAM720948 PQQ720948 PGU720948 OWY720948 ONC720948 ODG720948 NTK720948 NJO720948 MZS720948 MPW720948 MGA720948 LWE720948 LMI720948 LCM720948 KSQ720948 KIU720948 JYY720948 JPC720948 JFG720948 IVK720948 ILO720948 IBS720948 HRW720948 HIA720948 GYE720948 GOI720948 GEM720948 FUQ720948 FKU720948 FAY720948 ERC720948 EHG720948 DXK720948 DNO720948 DDS720948 CTW720948 CKA720948 CAE720948 BQI720948 BGM720948 AWQ720948 AMU720948 ACY720948 TC720948 JG720948 J720948 WVS655412 WLW655412 WCA655412 VSE655412 VII655412 UYM655412 UOQ655412 UEU655412 TUY655412 TLC655412 TBG655412 SRK655412 SHO655412 RXS655412 RNW655412 REA655412 QUE655412 QKI655412 QAM655412 PQQ655412 PGU655412 OWY655412 ONC655412 ODG655412 NTK655412 NJO655412 MZS655412 MPW655412 MGA655412 LWE655412 LMI655412 LCM655412 KSQ655412 KIU655412 JYY655412 JPC655412 JFG655412 IVK655412 ILO655412 IBS655412 HRW655412 HIA655412 GYE655412 GOI655412 GEM655412 FUQ655412 FKU655412 FAY655412 ERC655412 EHG655412 DXK655412 DNO655412 DDS655412 CTW655412 CKA655412 CAE655412 BQI655412 BGM655412 AWQ655412 AMU655412 ACY655412 TC655412 JG655412 J655412 WVS589876 WLW589876 WCA589876 VSE589876 VII589876 UYM589876 UOQ589876 UEU589876 TUY589876 TLC589876 TBG589876 SRK589876 SHO589876 RXS589876 RNW589876 REA589876 QUE589876 QKI589876 QAM589876 PQQ589876 PGU589876 OWY589876 ONC589876 ODG589876 NTK589876 NJO589876 MZS589876 MPW589876 MGA589876 LWE589876 LMI589876 LCM589876 KSQ589876 KIU589876 JYY589876 JPC589876 JFG589876 IVK589876 ILO589876 IBS589876 HRW589876 HIA589876 GYE589876 GOI589876 GEM589876 FUQ589876 FKU589876 FAY589876 ERC589876 EHG589876 DXK589876 DNO589876 DDS589876 CTW589876 CKA589876 CAE589876 BQI589876 BGM589876 AWQ589876 AMU589876 ACY589876 TC589876 JG589876 J589876 WVS524340 WLW524340 WCA524340 VSE524340 VII524340 UYM524340 UOQ524340 UEU524340 TUY524340 TLC524340 TBG524340 SRK524340 SHO524340 RXS524340 RNW524340 REA524340 QUE524340 QKI524340 QAM524340 PQQ524340 PGU524340 OWY524340 ONC524340 ODG524340 NTK524340 NJO524340 MZS524340 MPW524340 MGA524340 LWE524340 LMI524340 LCM524340 KSQ524340 KIU524340 JYY524340 JPC524340 JFG524340 IVK524340 ILO524340 IBS524340 HRW524340 HIA524340 GYE524340 GOI524340 GEM524340 FUQ524340 FKU524340 FAY524340 ERC524340 EHG524340 DXK524340 DNO524340 DDS524340 CTW524340 CKA524340 CAE524340 BQI524340 BGM524340 AWQ524340 AMU524340 ACY524340 TC524340 JG524340 J524340 WVS458804 WLW458804 WCA458804 VSE458804 VII458804 UYM458804 UOQ458804 UEU458804 TUY458804 TLC458804 TBG458804 SRK458804 SHO458804 RXS458804 RNW458804 REA458804 QUE458804 QKI458804 QAM458804 PQQ458804 PGU458804 OWY458804 ONC458804 ODG458804 NTK458804 NJO458804 MZS458804 MPW458804 MGA458804 LWE458804 LMI458804 LCM458804 KSQ458804 KIU458804 JYY458804 JPC458804 JFG458804 IVK458804 ILO458804 IBS458804 HRW458804 HIA458804 GYE458804 GOI458804 GEM458804 FUQ458804 FKU458804 FAY458804 ERC458804 EHG458804 DXK458804 DNO458804 DDS458804 CTW458804 CKA458804 CAE458804 BQI458804 BGM458804 AWQ458804 AMU458804 ACY458804 TC458804 JG458804 J458804 WVS393268 WLW393268 WCA393268 VSE393268 VII393268 UYM393268 UOQ393268 UEU393268 TUY393268 TLC393268 TBG393268 SRK393268 SHO393268 RXS393268 RNW393268 REA393268 QUE393268 QKI393268 QAM393268 PQQ393268 PGU393268 OWY393268 ONC393268 ODG393268 NTK393268 NJO393268 MZS393268 MPW393268 MGA393268 LWE393268 LMI393268 LCM393268 KSQ393268 KIU393268 JYY393268 JPC393268 JFG393268 IVK393268 ILO393268 IBS393268 HRW393268 HIA393268 GYE393268 GOI393268 GEM393268 FUQ393268 FKU393268 FAY393268 ERC393268 EHG393268 DXK393268 DNO393268 DDS393268 CTW393268 CKA393268 CAE393268 BQI393268 BGM393268 AWQ393268 AMU393268 ACY393268 TC393268 JG393268 J393268 WVS327732 WLW327732 WCA327732 VSE327732 VII327732 UYM327732 UOQ327732 UEU327732 TUY327732 TLC327732 TBG327732 SRK327732 SHO327732 RXS327732 RNW327732 REA327732 QUE327732 QKI327732 QAM327732 PQQ327732 PGU327732 OWY327732 ONC327732 ODG327732 NTK327732 NJO327732 MZS327732 MPW327732 MGA327732 LWE327732 LMI327732 LCM327732 KSQ327732 KIU327732 JYY327732 JPC327732 JFG327732 IVK327732 ILO327732 IBS327732 HRW327732 HIA327732 GYE327732 GOI327732 GEM327732 FUQ327732 FKU327732 FAY327732 ERC327732 EHG327732 DXK327732 DNO327732 DDS327732 CTW327732 CKA327732 CAE327732 BQI327732 BGM327732 AWQ327732 AMU327732 ACY327732 TC327732 JG327732 J327732 WVS262196 WLW262196 WCA262196 VSE262196 VII262196 UYM262196 UOQ262196 UEU262196 TUY262196 TLC262196 TBG262196 SRK262196 SHO262196 RXS262196 RNW262196 REA262196 QUE262196 QKI262196 QAM262196 PQQ262196 PGU262196 OWY262196 ONC262196 ODG262196 NTK262196 NJO262196 MZS262196 MPW262196 MGA262196 LWE262196 LMI262196 LCM262196 KSQ262196 KIU262196 JYY262196 JPC262196 JFG262196 IVK262196 ILO262196 IBS262196 HRW262196 HIA262196 GYE262196 GOI262196 GEM262196 FUQ262196 FKU262196 FAY262196 ERC262196 EHG262196 DXK262196 DNO262196 DDS262196 CTW262196 CKA262196 CAE262196 BQI262196 BGM262196 AWQ262196 AMU262196 ACY262196 TC262196 JG262196 J262196 WVS196660 WLW196660 WCA196660 VSE196660 VII196660 UYM196660 UOQ196660 UEU196660 TUY196660 TLC196660 TBG196660 SRK196660 SHO196660 RXS196660 RNW196660 REA196660 QUE196660 QKI196660 QAM196660 PQQ196660 PGU196660 OWY196660 ONC196660 ODG196660 NTK196660 NJO196660 MZS196660 MPW196660 MGA196660 LWE196660 LMI196660 LCM196660 KSQ196660 KIU196660 JYY196660 JPC196660 JFG196660 IVK196660 ILO196660 IBS196660 HRW196660 HIA196660 GYE196660 GOI196660 GEM196660 FUQ196660 FKU196660 FAY196660 ERC196660 EHG196660 DXK196660 DNO196660 DDS196660 CTW196660 CKA196660 CAE196660 BQI196660 BGM196660 AWQ196660 AMU196660 ACY196660 TC196660 JG196660 J196660 WVS131124 WLW131124 WCA131124 VSE131124 VII131124 UYM131124 UOQ131124 UEU131124 TUY131124 TLC131124 TBG131124 SRK131124 SHO131124 RXS131124 RNW131124 REA131124 QUE131124 QKI131124 QAM131124 PQQ131124 PGU131124 OWY131124 ONC131124 ODG131124 NTK131124 NJO131124 MZS131124 MPW131124 MGA131124 LWE131124 LMI131124 LCM131124 KSQ131124 KIU131124 JYY131124 JPC131124 JFG131124 IVK131124 ILO131124 IBS131124 HRW131124 HIA131124 GYE131124 GOI131124 GEM131124 FUQ131124 FKU131124 FAY131124 ERC131124 EHG131124 DXK131124 DNO131124 DDS131124 CTW131124 CKA131124 CAE131124 BQI131124 BGM131124 AWQ131124 AMU131124 ACY131124 TC131124 JG131124 J131124 WVS65588 WLW65588 WCA65588 VSE65588 VII65588 UYM65588 UOQ65588 UEU65588 TUY65588 TLC65588 TBG65588 SRK65588 SHO65588 RXS65588 RNW65588 REA65588 QUE65588 QKI65588 QAM65588 PQQ65588 PGU65588 OWY65588 ONC65588 ODG65588 NTK65588 NJO65588 MZS65588 MPW65588 MGA65588 LWE65588 LMI65588 LCM65588 KSQ65588 KIU65588 JYY65588 JPC65588 JFG65588 IVK65588 ILO65588 IBS65588 HRW65588 HIA65588 GYE65588 GOI65588 GEM65588 FUQ65588 FKU65588 FAY65588 ERC65588 EHG65588 DXK65588 DNO65588 DDS65588 CTW65588 CKA65588 CAE65588 BQI65588 BGM65588 AWQ65588 AMU65588 ACY65588 TC65588 JG65588 J65588 WVS51 WLW51 WCA51 VSE51 VII51 UYM51 UOQ51 UEU51 TUY51 TLC51 TBG51 SRK51 SHO51 RXS51 RNW51 REA51 QUE51 QKI51 QAM51 PQQ51 PGU51 OWY51 ONC51 ODG51 NTK51 NJO51 MZS51 MPW51 MGA51 LWE51 LMI51 LCM51 KSQ51 KIU51 JYY51 JPC51 JFG51 IVK51 ILO51 IBS51 HRW51 HIA51 GYE51 GOI51 GEM51 FUQ51 FKU51 FAY51 ERC51 EHG51 DXK51 DNO51 DDS51 CTW51 CKA51 CAE51 BQI51 BGM51 AWQ51 AMU51 ACY51 TC51 JG51 WLW983120 WVS983102 WLW983102 WCA983102 VSE983102 VII983102 UYM983102 UOQ983102 UEU983102 TUY983102 TLC983102 TBG983102 SRK983102 SHO983102 RXS983102 RNW983102 REA983102 QUE983102 QKI983102 QAM983102 PQQ983102 PGU983102 OWY983102 ONC983102 ODG983102 NTK983102 NJO983102 MZS983102 MPW983102 MGA983102 LWE983102 LMI983102 LCM983102 KSQ983102 KIU983102 JYY983102 JPC983102 JFG983102 IVK983102 ILO983102 IBS983102 HRW983102 HIA983102 GYE983102 GOI983102 GEM983102 FUQ983102 FKU983102 FAY983102 ERC983102 EHG983102 DXK983102 DNO983102 DDS983102 CTW983102 CKA983102 CAE983102 BQI983102 BGM983102 AWQ983102 AMU983102 ACY983102 TC983102 JG983102 J983102 WVS917566 WLW917566 WCA917566 VSE917566 VII917566 UYM917566 UOQ917566 UEU917566 TUY917566 TLC917566 TBG917566 SRK917566 SHO917566 RXS917566 RNW917566 REA917566 QUE917566 QKI917566 QAM917566 PQQ917566 PGU917566 OWY917566 ONC917566 ODG917566 NTK917566 NJO917566 MZS917566 MPW917566 MGA917566 LWE917566 LMI917566 LCM917566 KSQ917566 KIU917566 JYY917566 JPC917566 JFG917566 IVK917566 ILO917566 IBS917566 HRW917566 HIA917566 GYE917566 GOI917566 GEM917566 FUQ917566 FKU917566 FAY917566 ERC917566 EHG917566 DXK917566 DNO917566 DDS917566 CTW917566 CKA917566 CAE917566 BQI917566 BGM917566 AWQ917566 AMU917566 ACY917566 TC917566 JG917566 J917566 WVS852030 WLW852030 WCA852030 VSE852030 VII852030 UYM852030 UOQ852030 UEU852030 TUY852030 TLC852030 TBG852030 SRK852030 SHO852030 RXS852030 RNW852030 REA852030 QUE852030 QKI852030 QAM852030 PQQ852030 PGU852030 OWY852030 ONC852030 ODG852030 NTK852030 NJO852030 MZS852030 MPW852030 MGA852030 LWE852030 LMI852030 LCM852030 KSQ852030 KIU852030 JYY852030 JPC852030 JFG852030 IVK852030 ILO852030 IBS852030 HRW852030 HIA852030 GYE852030 GOI852030 GEM852030 FUQ852030 FKU852030 FAY852030 ERC852030 EHG852030 DXK852030 DNO852030 DDS852030 CTW852030 CKA852030 CAE852030 BQI852030 BGM852030 AWQ852030 AMU852030 ACY852030 TC852030 JG852030 J852030 WVS786494 WLW786494 WCA786494 VSE786494 VII786494 UYM786494 UOQ786494 UEU786494 TUY786494 TLC786494 TBG786494 SRK786494 SHO786494 RXS786494 RNW786494 REA786494 QUE786494 QKI786494 QAM786494 PQQ786494 PGU786494 OWY786494 ONC786494 ODG786494 NTK786494 NJO786494 MZS786494 MPW786494 MGA786494 LWE786494 LMI786494 LCM786494 KSQ786494 KIU786494 JYY786494 JPC786494 JFG786494 IVK786494 ILO786494 IBS786494 HRW786494 HIA786494 GYE786494 GOI786494 GEM786494 FUQ786494 FKU786494 FAY786494 ERC786494 EHG786494 DXK786494 DNO786494 DDS786494 CTW786494 CKA786494 CAE786494 BQI786494 BGM786494 AWQ786494 AMU786494 ACY786494 TC786494 JG786494 J786494 WVS720958 WLW720958 WCA720958 VSE720958 VII720958 UYM720958 UOQ720958 UEU720958 TUY720958 TLC720958 TBG720958 SRK720958 SHO720958 RXS720958 RNW720958 REA720958 QUE720958 QKI720958 QAM720958 PQQ720958 PGU720958 OWY720958 ONC720958 ODG720958 NTK720958 NJO720958 MZS720958 MPW720958 MGA720958 LWE720958 LMI720958 LCM720958 KSQ720958 KIU720958 JYY720958 JPC720958 JFG720958 IVK720958 ILO720958 IBS720958 HRW720958 HIA720958 GYE720958 GOI720958 GEM720958 FUQ720958 FKU720958 FAY720958 ERC720958 EHG720958 DXK720958 DNO720958 DDS720958 CTW720958 CKA720958 CAE720958 BQI720958 BGM720958 AWQ720958 AMU720958 ACY720958 TC720958 JG720958 J720958 WVS655422 WLW655422 WCA655422 VSE655422 VII655422 UYM655422 UOQ655422 UEU655422 TUY655422 TLC655422 TBG655422 SRK655422 SHO655422 RXS655422 RNW655422 REA655422 QUE655422 QKI655422 QAM655422 PQQ655422 PGU655422 OWY655422 ONC655422 ODG655422 NTK655422 NJO655422 MZS655422 MPW655422 MGA655422 LWE655422 LMI655422 LCM655422 KSQ655422 KIU655422 JYY655422 JPC655422 JFG655422 IVK655422 ILO655422 IBS655422 HRW655422 HIA655422 GYE655422 GOI655422 GEM655422 FUQ655422 FKU655422 FAY655422 ERC655422 EHG655422 DXK655422 DNO655422 DDS655422 CTW655422 CKA655422 CAE655422 BQI655422 BGM655422 AWQ655422 AMU655422 ACY655422 TC655422 JG655422 J655422 WVS589886 WLW589886 WCA589886 VSE589886 VII589886 UYM589886 UOQ589886 UEU589886 TUY589886 TLC589886 TBG589886 SRK589886 SHO589886 RXS589886 RNW589886 REA589886 QUE589886 QKI589886 QAM589886 PQQ589886 PGU589886 OWY589886 ONC589886 ODG589886 NTK589886 NJO589886 MZS589886 MPW589886 MGA589886 LWE589886 LMI589886 LCM589886 KSQ589886 KIU589886 JYY589886 JPC589886 JFG589886 IVK589886 ILO589886 IBS589886 HRW589886 HIA589886 GYE589886 GOI589886 GEM589886 FUQ589886 FKU589886 FAY589886 ERC589886 EHG589886 DXK589886 DNO589886 DDS589886 CTW589886 CKA589886 CAE589886 BQI589886 BGM589886 AWQ589886 AMU589886 ACY589886 TC589886 JG589886 J589886 WVS524350 WLW524350 WCA524350 VSE524350 VII524350 UYM524350 UOQ524350 UEU524350 TUY524350 TLC524350 TBG524350 SRK524350 SHO524350 RXS524350 RNW524350 REA524350 QUE524350 QKI524350 QAM524350 PQQ524350 PGU524350 OWY524350 ONC524350 ODG524350 NTK524350 NJO524350 MZS524350 MPW524350 MGA524350 LWE524350 LMI524350 LCM524350 KSQ524350 KIU524350 JYY524350 JPC524350 JFG524350 IVK524350 ILO524350 IBS524350 HRW524350 HIA524350 GYE524350 GOI524350 GEM524350 FUQ524350 FKU524350 FAY524350 ERC524350 EHG524350 DXK524350 DNO524350 DDS524350 CTW524350 CKA524350 CAE524350 BQI524350 BGM524350 AWQ524350 AMU524350 ACY524350 TC524350 JG524350 J524350 WVS458814 WLW458814 WCA458814 VSE458814 VII458814 UYM458814 UOQ458814 UEU458814 TUY458814 TLC458814 TBG458814 SRK458814 SHO458814 RXS458814 RNW458814 REA458814 QUE458814 QKI458814 QAM458814 PQQ458814 PGU458814 OWY458814 ONC458814 ODG458814 NTK458814 NJO458814 MZS458814 MPW458814 MGA458814 LWE458814 LMI458814 LCM458814 KSQ458814 KIU458814 JYY458814 JPC458814 JFG458814 IVK458814 ILO458814 IBS458814 HRW458814 HIA458814 GYE458814 GOI458814 GEM458814 FUQ458814 FKU458814 FAY458814 ERC458814 EHG458814 DXK458814 DNO458814 DDS458814 CTW458814 CKA458814 CAE458814 BQI458814 BGM458814 AWQ458814 AMU458814 ACY458814 TC458814 JG458814 J458814 WVS393278 WLW393278 WCA393278 VSE393278 VII393278 UYM393278 UOQ393278 UEU393278 TUY393278 TLC393278 TBG393278 SRK393278 SHO393278 RXS393278 RNW393278 REA393278 QUE393278 QKI393278 QAM393278 PQQ393278 PGU393278 OWY393278 ONC393278 ODG393278 NTK393278 NJO393278 MZS393278 MPW393278 MGA393278 LWE393278 LMI393278 LCM393278 KSQ393278 KIU393278 JYY393278 JPC393278 JFG393278 IVK393278 ILO393278 IBS393278 HRW393278 HIA393278 GYE393278 GOI393278 GEM393278 FUQ393278 FKU393278 FAY393278 ERC393278 EHG393278 DXK393278 DNO393278 DDS393278 CTW393278 CKA393278 CAE393278 BQI393278 BGM393278 AWQ393278 AMU393278 ACY393278 TC393278 JG393278 J393278 WVS327742 WLW327742 WCA327742 VSE327742 VII327742 UYM327742 UOQ327742 UEU327742 TUY327742 TLC327742 TBG327742 SRK327742 SHO327742 RXS327742 RNW327742 REA327742 QUE327742 QKI327742 QAM327742 PQQ327742 PGU327742 OWY327742 ONC327742 ODG327742 NTK327742 NJO327742 MZS327742 MPW327742 MGA327742 LWE327742 LMI327742 LCM327742 KSQ327742 KIU327742 JYY327742 JPC327742 JFG327742 IVK327742 ILO327742 IBS327742 HRW327742 HIA327742 GYE327742 GOI327742 GEM327742 FUQ327742 FKU327742 FAY327742 ERC327742 EHG327742 DXK327742 DNO327742 DDS327742 CTW327742 CKA327742 CAE327742 BQI327742 BGM327742 AWQ327742 AMU327742 ACY327742 TC327742 JG327742 J327742 WVS262206 WLW262206 WCA262206 VSE262206 VII262206 UYM262206 UOQ262206 UEU262206 TUY262206 TLC262206 TBG262206 SRK262206 SHO262206 RXS262206 RNW262206 REA262206 QUE262206 QKI262206 QAM262206 PQQ262206 PGU262206 OWY262206 ONC262206 ODG262206 NTK262206 NJO262206 MZS262206 MPW262206 MGA262206 LWE262206 LMI262206 LCM262206 KSQ262206 KIU262206 JYY262206 JPC262206 JFG262206 IVK262206 ILO262206 IBS262206 HRW262206 HIA262206 GYE262206 GOI262206 GEM262206 FUQ262206 FKU262206 FAY262206 ERC262206 EHG262206 DXK262206 DNO262206 DDS262206 CTW262206 CKA262206 CAE262206 BQI262206 BGM262206 AWQ262206 AMU262206 ACY262206 TC262206 JG262206 J262206 WVS196670 WLW196670 WCA196670 VSE196670 VII196670 UYM196670 UOQ196670 UEU196670 TUY196670 TLC196670 TBG196670 SRK196670 SHO196670 RXS196670 RNW196670 REA196670 QUE196670 QKI196670 QAM196670 PQQ196670 PGU196670 OWY196670 ONC196670 ODG196670 NTK196670 NJO196670 MZS196670 MPW196670 MGA196670 LWE196670 LMI196670 LCM196670 KSQ196670 KIU196670 JYY196670 JPC196670 JFG196670 IVK196670 ILO196670 IBS196670 HRW196670 HIA196670 GYE196670 GOI196670 GEM196670 FUQ196670 FKU196670 FAY196670 ERC196670 EHG196670 DXK196670 DNO196670 DDS196670 CTW196670 CKA196670 CAE196670 BQI196670 BGM196670 AWQ196670 AMU196670 ACY196670 TC196670 JG196670 J196670 WVS131134 WLW131134 WCA131134 VSE131134 VII131134 UYM131134 UOQ131134 UEU131134 TUY131134 TLC131134 TBG131134 SRK131134 SHO131134 RXS131134 RNW131134 REA131134 QUE131134 QKI131134 QAM131134 PQQ131134 PGU131134 OWY131134 ONC131134 ODG131134 NTK131134 NJO131134 MZS131134 MPW131134 MGA131134 LWE131134 LMI131134 LCM131134 KSQ131134 KIU131134 JYY131134 JPC131134 JFG131134 IVK131134 ILO131134 IBS131134 HRW131134 HIA131134 GYE131134 GOI131134 GEM131134 FUQ131134 FKU131134 FAY131134 ERC131134 EHG131134 DXK131134 DNO131134 DDS131134 CTW131134 CKA131134 CAE131134 BQI131134 BGM131134 AWQ131134 AMU131134 ACY131134 TC131134 JG131134 J131134 WVS65598 WLW65598 WCA65598 VSE65598 VII65598 UYM65598 UOQ65598 UEU65598 TUY65598 TLC65598 TBG65598 SRK65598 SHO65598 RXS65598 RNW65598 REA65598 QUE65598 QKI65598 QAM65598 PQQ65598 PGU65598 OWY65598 ONC65598 ODG65598 NTK65598 NJO65598 MZS65598 MPW65598 MGA65598 LWE65598 LMI65598 LCM65598 KSQ65598 KIU65598 JYY65598 JPC65598 JFG65598 IVK65598 ILO65598 IBS65598 HRW65598 HIA65598 GYE65598 GOI65598 GEM65598 FUQ65598 FKU65598 FAY65598 ERC65598 EHG65598 DXK65598 DNO65598 DDS65598 CTW65598 CKA65598 CAE65598 BQI65598 BGM65598 AWQ65598 AMU65598 ACY65598 TC65598 JG65598 J65598 WVS61 WLW61 WCA61 VSE61 VII61 UYM61 UOQ61 UEU61 TUY61 TLC61 TBG61 SRK61 SHO61 RXS61 RNW61 REA61 QUE61 QKI61 QAM61 PQQ61 PGU61 OWY61 ONC61 ODG61 NTK61 NJO61 MZS61 MPW61 MGA61 LWE61 LMI61 LCM61 KSQ61 KIU61 JYY61 JPC61 JFG61 IVK61 ILO61 IBS61 HRW61 HIA61 GYE61 GOI61 GEM61 FUQ61 FKU61 FAY61 ERC61 EHG61 DXK61 DNO61 DDS61 CTW61 CKA61 CAE61 BQI61 BGM61 AWQ61 AMU61 ACY61 TC61 JG61 J61 WVS983100 WLW983100 WCA983100 VSE983100 VII983100 UYM983100 UOQ983100 UEU983100 TUY983100 TLC983100 TBG983100 SRK983100 SHO983100 RXS983100 RNW983100 REA983100 QUE983100 QKI983100 QAM983100 PQQ983100 PGU983100 OWY983100 ONC983100 ODG983100 NTK983100 NJO983100 MZS983100 MPW983100 MGA983100 LWE983100 LMI983100 LCM983100 KSQ983100 KIU983100 JYY983100 JPC983100 JFG983100 IVK983100 ILO983100 IBS983100 HRW983100 HIA983100 GYE983100 GOI983100 GEM983100 FUQ983100 FKU983100 FAY983100 ERC983100 EHG983100 DXK983100 DNO983100 DDS983100 CTW983100 CKA983100 CAE983100 BQI983100 BGM983100 AWQ983100 AMU983100 ACY983100 TC983100 JG983100 J983100 WVS917564 WLW917564 WCA917564 VSE917564 VII917564 UYM917564 UOQ917564 UEU917564 TUY917564 TLC917564 TBG917564 SRK917564 SHO917564 RXS917564 RNW917564 REA917564 QUE917564 QKI917564 QAM917564 PQQ917564 PGU917564 OWY917564 ONC917564 ODG917564 NTK917564 NJO917564 MZS917564 MPW917564 MGA917564 LWE917564 LMI917564 LCM917564 KSQ917564 KIU917564 JYY917564 JPC917564 JFG917564 IVK917564 ILO917564 IBS917564 HRW917564 HIA917564 GYE917564 GOI917564 GEM917564 FUQ917564 FKU917564 FAY917564 ERC917564 EHG917564 DXK917564 DNO917564 DDS917564 CTW917564 CKA917564 CAE917564 BQI917564 BGM917564 AWQ917564 AMU917564 ACY917564 TC917564 JG917564 J917564 WVS852028 WLW852028 WCA852028 VSE852028 VII852028 UYM852028 UOQ852028 UEU852028 TUY852028 TLC852028 TBG852028 SRK852028 SHO852028 RXS852028 RNW852028 REA852028 QUE852028 QKI852028 QAM852028 PQQ852028 PGU852028 OWY852028 ONC852028 ODG852028 NTK852028 NJO852028 MZS852028 MPW852028 MGA852028 LWE852028 LMI852028 LCM852028 KSQ852028 KIU852028 JYY852028 JPC852028 JFG852028 IVK852028 ILO852028 IBS852028 HRW852028 HIA852028 GYE852028 GOI852028 GEM852028 FUQ852028 FKU852028 FAY852028 ERC852028 EHG852028 DXK852028 DNO852028 DDS852028 CTW852028 CKA852028 CAE852028 BQI852028 BGM852028 AWQ852028 AMU852028 ACY852028 TC852028 JG852028 J852028 WVS786492 WLW786492 WCA786492 VSE786492 VII786492 UYM786492 UOQ786492 UEU786492 TUY786492 TLC786492 TBG786492 SRK786492 SHO786492 RXS786492 RNW786492 REA786492 QUE786492 QKI786492 QAM786492 PQQ786492 PGU786492 OWY786492 ONC786492 ODG786492 NTK786492 NJO786492 MZS786492 MPW786492 MGA786492 LWE786492 LMI786492 LCM786492 KSQ786492 KIU786492 JYY786492 JPC786492 JFG786492 IVK786492 ILO786492 IBS786492 HRW786492 HIA786492 GYE786492 GOI786492 GEM786492 FUQ786492 FKU786492 FAY786492 ERC786492 EHG786492 DXK786492 DNO786492 DDS786492 CTW786492 CKA786492 CAE786492 BQI786492 BGM786492 AWQ786492 AMU786492 ACY786492 TC786492 JG786492 J786492 WVS720956 WLW720956 WCA720956 VSE720956 VII720956 UYM720956 UOQ720956 UEU720956 TUY720956 TLC720956 TBG720956 SRK720956 SHO720956 RXS720956 RNW720956 REA720956 QUE720956 QKI720956 QAM720956 PQQ720956 PGU720956 OWY720956 ONC720956 ODG720956 NTK720956 NJO720956 MZS720956 MPW720956 MGA720956 LWE720956 LMI720956 LCM720956 KSQ720956 KIU720956 JYY720956 JPC720956 JFG720956 IVK720956 ILO720956 IBS720956 HRW720956 HIA720956 GYE720956 GOI720956 GEM720956 FUQ720956 FKU720956 FAY720956 ERC720956 EHG720956 DXK720956 DNO720956 DDS720956 CTW720956 CKA720956 CAE720956 BQI720956 BGM720956 AWQ720956 AMU720956 ACY720956 TC720956 JG720956 J720956 WVS655420 WLW655420 WCA655420 VSE655420 VII655420 UYM655420 UOQ655420 UEU655420 TUY655420 TLC655420 TBG655420 SRK655420 SHO655420 RXS655420 RNW655420 REA655420 QUE655420 QKI655420 QAM655420 PQQ655420 PGU655420 OWY655420 ONC655420 ODG655420 NTK655420 NJO655420 MZS655420 MPW655420 MGA655420 LWE655420 LMI655420 LCM655420 KSQ655420 KIU655420 JYY655420 JPC655420 JFG655420 IVK655420 ILO655420 IBS655420 HRW655420 HIA655420 GYE655420 GOI655420 GEM655420 FUQ655420 FKU655420 FAY655420 ERC655420 EHG655420 DXK655420 DNO655420 DDS655420 CTW655420 CKA655420 CAE655420 BQI655420 BGM655420 AWQ655420 AMU655420 ACY655420 TC655420 JG655420 J655420 WVS589884 WLW589884 WCA589884 VSE589884 VII589884 UYM589884 UOQ589884 UEU589884 TUY589884 TLC589884 TBG589884 SRK589884 SHO589884 RXS589884 RNW589884 REA589884 QUE589884 QKI589884 QAM589884 PQQ589884 PGU589884 OWY589884 ONC589884 ODG589884 NTK589884 NJO589884 MZS589884 MPW589884 MGA589884 LWE589884 LMI589884 LCM589884 KSQ589884 KIU589884 JYY589884 JPC589884 JFG589884 IVK589884 ILO589884 IBS589884 HRW589884 HIA589884 GYE589884 GOI589884 GEM589884 FUQ589884 FKU589884 FAY589884 ERC589884 EHG589884 DXK589884 DNO589884 DDS589884 CTW589884 CKA589884 CAE589884 BQI589884 BGM589884 AWQ589884 AMU589884 ACY589884 TC589884 JG589884 J589884 WVS524348 WLW524348 WCA524348 VSE524348 VII524348 UYM524348 UOQ524348 UEU524348 TUY524348 TLC524348 TBG524348 SRK524348 SHO524348 RXS524348 RNW524348 REA524348 QUE524348 QKI524348 QAM524348 PQQ524348 PGU524348 OWY524348 ONC524348 ODG524348 NTK524348 NJO524348 MZS524348 MPW524348 MGA524348 LWE524348 LMI524348 LCM524348 KSQ524348 KIU524348 JYY524348 JPC524348 JFG524348 IVK524348 ILO524348 IBS524348 HRW524348 HIA524348 GYE524348 GOI524348 GEM524348 FUQ524348 FKU524348 FAY524348 ERC524348 EHG524348 DXK524348 DNO524348 DDS524348 CTW524348 CKA524348 CAE524348 BQI524348 BGM524348 AWQ524348 AMU524348 ACY524348 TC524348 JG524348 J524348 WVS458812 WLW458812 WCA458812 VSE458812 VII458812 UYM458812 UOQ458812 UEU458812 TUY458812 TLC458812 TBG458812 SRK458812 SHO458812 RXS458812 RNW458812 REA458812 QUE458812 QKI458812 QAM458812 PQQ458812 PGU458812 OWY458812 ONC458812 ODG458812 NTK458812 NJO458812 MZS458812 MPW458812 MGA458812 LWE458812 LMI458812 LCM458812 KSQ458812 KIU458812 JYY458812 JPC458812 JFG458812 IVK458812 ILO458812 IBS458812 HRW458812 HIA458812 GYE458812 GOI458812 GEM458812 FUQ458812 FKU458812 FAY458812 ERC458812 EHG458812 DXK458812 DNO458812 DDS458812 CTW458812 CKA458812 CAE458812 BQI458812 BGM458812 AWQ458812 AMU458812 ACY458812 TC458812 JG458812 J458812 WVS393276 WLW393276 WCA393276 VSE393276 VII393276 UYM393276 UOQ393276 UEU393276 TUY393276 TLC393276 TBG393276 SRK393276 SHO393276 RXS393276 RNW393276 REA393276 QUE393276 QKI393276 QAM393276 PQQ393276 PGU393276 OWY393276 ONC393276 ODG393276 NTK393276 NJO393276 MZS393276 MPW393276 MGA393276 LWE393276 LMI393276 LCM393276 KSQ393276 KIU393276 JYY393276 JPC393276 JFG393276 IVK393276 ILO393276 IBS393276 HRW393276 HIA393276 GYE393276 GOI393276 GEM393276 FUQ393276 FKU393276 FAY393276 ERC393276 EHG393276 DXK393276 DNO393276 DDS393276 CTW393276 CKA393276 CAE393276 BQI393276 BGM393276 AWQ393276 AMU393276 ACY393276 TC393276 JG393276 J393276 WVS327740 WLW327740 WCA327740 VSE327740 VII327740 UYM327740 UOQ327740 UEU327740 TUY327740 TLC327740 TBG327740 SRK327740 SHO327740 RXS327740 RNW327740 REA327740 QUE327740 QKI327740 QAM327740 PQQ327740 PGU327740 OWY327740 ONC327740 ODG327740 NTK327740 NJO327740 MZS327740 MPW327740 MGA327740 LWE327740 LMI327740 LCM327740 KSQ327740 KIU327740 JYY327740 JPC327740 JFG327740 IVK327740 ILO327740 IBS327740 HRW327740 HIA327740 GYE327740 GOI327740 GEM327740 FUQ327740 FKU327740 FAY327740 ERC327740 EHG327740 DXK327740 DNO327740 DDS327740 CTW327740 CKA327740 CAE327740 BQI327740 BGM327740 AWQ327740 AMU327740 ACY327740 TC327740 JG327740 J327740 WVS262204 WLW262204 WCA262204 VSE262204 VII262204 UYM262204 UOQ262204 UEU262204 TUY262204 TLC262204 TBG262204 SRK262204 SHO262204 RXS262204 RNW262204 REA262204 QUE262204 QKI262204 QAM262204 PQQ262204 PGU262204 OWY262204 ONC262204 ODG262204 NTK262204 NJO262204 MZS262204 MPW262204 MGA262204 LWE262204 LMI262204 LCM262204 KSQ262204 KIU262204 JYY262204 JPC262204 JFG262204 IVK262204 ILO262204 IBS262204 HRW262204 HIA262204 GYE262204 GOI262204 GEM262204 FUQ262204 FKU262204 FAY262204 ERC262204 EHG262204 DXK262204 DNO262204 DDS262204 CTW262204 CKA262204 CAE262204 BQI262204 BGM262204 AWQ262204 AMU262204 ACY262204 TC262204 JG262204 J262204 WVS196668 WLW196668 WCA196668 VSE196668 VII196668 UYM196668 UOQ196668 UEU196668 TUY196668 TLC196668 TBG196668 SRK196668 SHO196668 RXS196668 RNW196668 REA196668 QUE196668 QKI196668 QAM196668 PQQ196668 PGU196668 OWY196668 ONC196668 ODG196668 NTK196668 NJO196668 MZS196668 MPW196668 MGA196668 LWE196668 LMI196668 LCM196668 KSQ196668 KIU196668 JYY196668 JPC196668 JFG196668 IVK196668 ILO196668 IBS196668 HRW196668 HIA196668 GYE196668 GOI196668 GEM196668 FUQ196668 FKU196668 FAY196668 ERC196668 EHG196668 DXK196668 DNO196668 DDS196668 CTW196668 CKA196668 CAE196668 BQI196668 BGM196668 AWQ196668 AMU196668 ACY196668 TC196668 JG196668 J196668 WVS131132 WLW131132 WCA131132 VSE131132 VII131132 UYM131132 UOQ131132 UEU131132 TUY131132 TLC131132 TBG131132 SRK131132 SHO131132 RXS131132 RNW131132 REA131132 QUE131132 QKI131132 QAM131132 PQQ131132 PGU131132 OWY131132 ONC131132 ODG131132 NTK131132 NJO131132 MZS131132 MPW131132 MGA131132 LWE131132 LMI131132 LCM131132 KSQ131132 KIU131132 JYY131132 JPC131132 JFG131132 IVK131132 ILO131132 IBS131132 HRW131132 HIA131132 GYE131132 GOI131132 GEM131132 FUQ131132 FKU131132 FAY131132 ERC131132 EHG131132 DXK131132 DNO131132 DDS131132 CTW131132 CKA131132 CAE131132 BQI131132 BGM131132 AWQ131132 AMU131132 ACY131132 TC131132 JG131132 J131132 WVS65596 WLW65596 WCA65596 VSE65596 VII65596 UYM65596 UOQ65596 UEU65596 TUY65596 TLC65596 TBG65596 SRK65596 SHO65596 RXS65596 RNW65596 REA65596 QUE65596 QKI65596 QAM65596 PQQ65596 PGU65596 OWY65596 ONC65596 ODG65596 NTK65596 NJO65596 MZS65596 MPW65596 MGA65596 LWE65596 LMI65596 LCM65596 KSQ65596 KIU65596 JYY65596 JPC65596 JFG65596 IVK65596 ILO65596 IBS65596 HRW65596 HIA65596 GYE65596 GOI65596 GEM65596 FUQ65596 FKU65596 FAY65596 ERC65596 EHG65596 DXK65596 DNO65596 DDS65596 CTW65596 CKA65596 CAE65596 BQI65596 BGM65596 AWQ65596 AMU65596 ACY65596 TC65596 JG65596 J65596 WVS59 WLW59 WCA59 VSE59 VII59 UYM59 UOQ59 UEU59 TUY59 TLC59 TBG59 SRK59 SHO59 RXS59 RNW59 REA59 QUE59 QKI59 QAM59 PQQ59 PGU59 OWY59 ONC59 ODG59 NTK59 NJO59 MZS59 MPW59 MGA59 LWE59 LMI59 LCM59 KSQ59 KIU59 JYY59 JPC59 JFG59 IVK59 ILO59 IBS59 HRW59 HIA59 GYE59 GOI59 GEM59 FUQ59 FKU59 FAY59 ERC59 EHG59 DXK59 DNO59 DDS59 CTW59 CKA59 CAE59 BQI59 BGM59 AWQ59 AMU59 ACY59 TC59 JG59" xr:uid="{00000000-0002-0000-0100-000001000000}">
      <formula1>$X$24&lt;=$X$16</formula1>
    </dataValidation>
    <dataValidation type="decimal" allowBlank="1" showInputMessage="1" showErrorMessage="1" errorTitle="Pourcentage d'affectation" error="Tapez une valeur entre 0 et 100_x000a_(sans le signe %)" sqref="J16 J18 J22 J24 J45 J47 J51 J53 J73 J75:J76 J80" xr:uid="{00000000-0002-0000-0100-000002000000}">
      <formula1>0</formula1>
      <formula2>100</formula2>
    </dataValidation>
    <dataValidation type="whole" operator="lessThanOrEqual" allowBlank="1" showInputMessage="1" showErrorMessage="1" error="Pour les salariés des sociétés SFR, SRR, Completel et SFR Fibre, jusqu'à 5 jours provenant du CET (demande de transfert à saisir avant fin septembre) et 10 jours de CP  pour les autres._x000a_" promptTitle="Saisie du nombre de jours" prompt="Pour les salariés des sociétés SFR, SRR, Completel et SFR Fibre, jusqu'à 5 jours provenant du CET (demande de transfert à saisir avant fin septembre)._x000a_Pour les salariés de SFR Distribution, SFR Business Distribution et SMR, jusqu'à 10 jours de congés.  " sqref="V79" xr:uid="{00000000-0002-0000-0100-000003000000}">
      <formula1>VLOOKUP(VLOOKUP(X77,AA72:AB79,2),AA80:AB81,2)</formula1>
    </dataValidation>
    <dataValidation type="list" allowBlank="1" showInputMessage="1" showErrorMessage="1" sqref="X77" xr:uid="{00000000-0002-0000-0100-000004000000}">
      <formula1>$AA$72:$AA$79</formula1>
    </dataValidation>
    <dataValidation type="list" allowBlank="1" showInputMessage="1" showErrorMessage="1" sqref="X79" xr:uid="{00000000-0002-0000-0100-000005000000}">
      <formula1>$AA$82:$AA$83</formula1>
    </dataValidation>
  </dataValidations>
  <hyperlinks>
    <hyperlink ref="B85:T85" location="'Nouveaux PEG Altice France'!A1" display="(1) Natixis ES Monétaire, Séléction DNCA sérénité plus, Impact ISR rendement solidaire, Altice Equilibre, Impact Dynamique, Sélection Mirova Actions Internationales (Cf. Onglet Nouveau PEG Altice France)" xr:uid="{978002E1-B4C6-4FD4-AA8B-623E0FD86DD4}"/>
  </hyperlinks>
  <pageMargins left="0.7" right="0.7" top="0.75" bottom="0.75" header="0.3" footer="0.3"/>
  <pageSetup paperSize="9" orientation="portrait" verticalDpi="598" r:id="rId1"/>
  <drawing r:id="rId2"/>
  <extLst>
    <ext xmlns:x14="http://schemas.microsoft.com/office/spreadsheetml/2009/9/main" uri="{CCE6A557-97BC-4b89-ADB6-D9C93CAAB3DF}">
      <x14:dataValidations xmlns:xm="http://schemas.microsoft.com/office/excel/2006/main" count="1">
        <x14:dataValidation type="custom" allowBlank="1" showInputMessage="1" showErrorMessage="1" errorTitle="Limite de placement PEG / PERCO " error="Vous avez dépassé la limite de versement au PEG / PERCO fixée à 25% de votre rémunération annuelle brute" xr:uid="{00000000-0002-0000-0100-000006000000}">
          <x14:formula1>
            <xm:f>$X$24&lt;=$X$16</xm:f>
          </x14:formula1>
          <xm:sqref>K24 K45 WLX983080 WCB983080 VSF983080 VIJ983080 UYN983080 UOR983080 UEV983080 TUZ983080 TLD983080 TBH983080 SRL983080 SHP983080 RXT983080 RNX983080 REB983080 QUF983080 QKJ983080 QAN983080 PQR983080 PGV983080 OWZ983080 OND983080 ODH983080 NTL983080 NJP983080 MZT983080 MPX983080 MGB983080 LWF983080 LMJ983080 LCN983080 KSR983080 KIV983080 JYZ983080 JPD983080 JFH983080 IVL983080 ILP983080 IBT983080 HRX983080 HIB983080 GYF983080 GOJ983080 GEN983080 FUR983080 FKV983080 FAZ983080 ERD983080 EHH983080 DXL983080 DNP983080 DDT983080 CTX983080 CKB983080 CAF983080 BQJ983080 BGN983080 AWR983080 AMV983080 ACZ983080 TD983080 JH983080 K983080 WVT917544 WLX917544 WCB917544 VSF917544 VIJ917544 UYN917544 UOR917544 UEV917544 TUZ917544 TLD917544 TBH917544 SRL917544 SHP917544 RXT917544 RNX917544 REB917544 QUF917544 QKJ917544 QAN917544 PQR917544 PGV917544 OWZ917544 OND917544 ODH917544 NTL917544 NJP917544 MZT917544 MPX917544 MGB917544 LWF917544 LMJ917544 LCN917544 KSR917544 KIV917544 JYZ917544 JPD917544 JFH917544 IVL917544 ILP917544 IBT917544 HRX917544 HIB917544 GYF917544 GOJ917544 GEN917544 FUR917544 FKV917544 FAZ917544 ERD917544 EHH917544 DXL917544 DNP917544 DDT917544 CTX917544 CKB917544 CAF917544 BQJ917544 BGN917544 AWR917544 AMV917544 ACZ917544 TD917544 JH917544 K917544 WVT852008 WLX852008 WCB852008 VSF852008 VIJ852008 UYN852008 UOR852008 UEV852008 TUZ852008 TLD852008 TBH852008 SRL852008 SHP852008 RXT852008 RNX852008 REB852008 QUF852008 QKJ852008 QAN852008 PQR852008 PGV852008 OWZ852008 OND852008 ODH852008 NTL852008 NJP852008 MZT852008 MPX852008 MGB852008 LWF852008 LMJ852008 LCN852008 KSR852008 KIV852008 JYZ852008 JPD852008 JFH852008 IVL852008 ILP852008 IBT852008 HRX852008 HIB852008 GYF852008 GOJ852008 GEN852008 FUR852008 FKV852008 FAZ852008 ERD852008 EHH852008 DXL852008 DNP852008 DDT852008 CTX852008 CKB852008 CAF852008 BQJ852008 BGN852008 AWR852008 AMV852008 ACZ852008 TD852008 JH852008 K852008 WVT786472 WLX786472 WCB786472 VSF786472 VIJ786472 UYN786472 UOR786472 UEV786472 TUZ786472 TLD786472 TBH786472 SRL786472 SHP786472 RXT786472 RNX786472 REB786472 QUF786472 QKJ786472 QAN786472 PQR786472 PGV786472 OWZ786472 OND786472 ODH786472 NTL786472 NJP786472 MZT786472 MPX786472 MGB786472 LWF786472 LMJ786472 LCN786472 KSR786472 KIV786472 JYZ786472 JPD786472 JFH786472 IVL786472 ILP786472 IBT786472 HRX786472 HIB786472 GYF786472 GOJ786472 GEN786472 FUR786472 FKV786472 FAZ786472 ERD786472 EHH786472 DXL786472 DNP786472 DDT786472 CTX786472 CKB786472 CAF786472 BQJ786472 BGN786472 AWR786472 AMV786472 ACZ786472 TD786472 JH786472 K786472 WVT720936 WLX720936 WCB720936 VSF720936 VIJ720936 UYN720936 UOR720936 UEV720936 TUZ720936 TLD720936 TBH720936 SRL720936 SHP720936 RXT720936 RNX720936 REB720936 QUF720936 QKJ720936 QAN720936 PQR720936 PGV720936 OWZ720936 OND720936 ODH720936 NTL720936 NJP720936 MZT720936 MPX720936 MGB720936 LWF720936 LMJ720936 LCN720936 KSR720936 KIV720936 JYZ720936 JPD720936 JFH720936 IVL720936 ILP720936 IBT720936 HRX720936 HIB720936 GYF720936 GOJ720936 GEN720936 FUR720936 FKV720936 FAZ720936 ERD720936 EHH720936 DXL720936 DNP720936 DDT720936 CTX720936 CKB720936 CAF720936 BQJ720936 BGN720936 AWR720936 AMV720936 ACZ720936 TD720936 JH720936 K720936 WVT655400 WLX655400 WCB655400 VSF655400 VIJ655400 UYN655400 UOR655400 UEV655400 TUZ655400 TLD655400 TBH655400 SRL655400 SHP655400 RXT655400 RNX655400 REB655400 QUF655400 QKJ655400 QAN655400 PQR655400 PGV655400 OWZ655400 OND655400 ODH655400 NTL655400 NJP655400 MZT655400 MPX655400 MGB655400 LWF655400 LMJ655400 LCN655400 KSR655400 KIV655400 JYZ655400 JPD655400 JFH655400 IVL655400 ILP655400 IBT655400 HRX655400 HIB655400 GYF655400 GOJ655400 GEN655400 FUR655400 FKV655400 FAZ655400 ERD655400 EHH655400 DXL655400 DNP655400 DDT655400 CTX655400 CKB655400 CAF655400 BQJ655400 BGN655400 AWR655400 AMV655400 ACZ655400 TD655400 JH655400 K655400 WVT589864 WLX589864 WCB589864 VSF589864 VIJ589864 UYN589864 UOR589864 UEV589864 TUZ589864 TLD589864 TBH589864 SRL589864 SHP589864 RXT589864 RNX589864 REB589864 QUF589864 QKJ589864 QAN589864 PQR589864 PGV589864 OWZ589864 OND589864 ODH589864 NTL589864 NJP589864 MZT589864 MPX589864 MGB589864 LWF589864 LMJ589864 LCN589864 KSR589864 KIV589864 JYZ589864 JPD589864 JFH589864 IVL589864 ILP589864 IBT589864 HRX589864 HIB589864 GYF589864 GOJ589864 GEN589864 FUR589864 FKV589864 FAZ589864 ERD589864 EHH589864 DXL589864 DNP589864 DDT589864 CTX589864 CKB589864 CAF589864 BQJ589864 BGN589864 AWR589864 AMV589864 ACZ589864 TD589864 JH589864 K589864 WVT524328 WLX524328 WCB524328 VSF524328 VIJ524328 UYN524328 UOR524328 UEV524328 TUZ524328 TLD524328 TBH524328 SRL524328 SHP524328 RXT524328 RNX524328 REB524328 QUF524328 QKJ524328 QAN524328 PQR524328 PGV524328 OWZ524328 OND524328 ODH524328 NTL524328 NJP524328 MZT524328 MPX524328 MGB524328 LWF524328 LMJ524328 LCN524328 KSR524328 KIV524328 JYZ524328 JPD524328 JFH524328 IVL524328 ILP524328 IBT524328 HRX524328 HIB524328 GYF524328 GOJ524328 GEN524328 FUR524328 FKV524328 FAZ524328 ERD524328 EHH524328 DXL524328 DNP524328 DDT524328 CTX524328 CKB524328 CAF524328 BQJ524328 BGN524328 AWR524328 AMV524328 ACZ524328 TD524328 JH524328 K524328 WVT458792 WLX458792 WCB458792 VSF458792 VIJ458792 UYN458792 UOR458792 UEV458792 TUZ458792 TLD458792 TBH458792 SRL458792 SHP458792 RXT458792 RNX458792 REB458792 QUF458792 QKJ458792 QAN458792 PQR458792 PGV458792 OWZ458792 OND458792 ODH458792 NTL458792 NJP458792 MZT458792 MPX458792 MGB458792 LWF458792 LMJ458792 LCN458792 KSR458792 KIV458792 JYZ458792 JPD458792 JFH458792 IVL458792 ILP458792 IBT458792 HRX458792 HIB458792 GYF458792 GOJ458792 GEN458792 FUR458792 FKV458792 FAZ458792 ERD458792 EHH458792 DXL458792 DNP458792 DDT458792 CTX458792 CKB458792 CAF458792 BQJ458792 BGN458792 AWR458792 AMV458792 ACZ458792 TD458792 JH458792 K458792 WVT393256 WLX393256 WCB393256 VSF393256 VIJ393256 UYN393256 UOR393256 UEV393256 TUZ393256 TLD393256 TBH393256 SRL393256 SHP393256 RXT393256 RNX393256 REB393256 QUF393256 QKJ393256 QAN393256 PQR393256 PGV393256 OWZ393256 OND393256 ODH393256 NTL393256 NJP393256 MZT393256 MPX393256 MGB393256 LWF393256 LMJ393256 LCN393256 KSR393256 KIV393256 JYZ393256 JPD393256 JFH393256 IVL393256 ILP393256 IBT393256 HRX393256 HIB393256 GYF393256 GOJ393256 GEN393256 FUR393256 FKV393256 FAZ393256 ERD393256 EHH393256 DXL393256 DNP393256 DDT393256 CTX393256 CKB393256 CAF393256 BQJ393256 BGN393256 AWR393256 AMV393256 ACZ393256 TD393256 JH393256 K393256 WVT327720 WLX327720 WCB327720 VSF327720 VIJ327720 UYN327720 UOR327720 UEV327720 TUZ327720 TLD327720 TBH327720 SRL327720 SHP327720 RXT327720 RNX327720 REB327720 QUF327720 QKJ327720 QAN327720 PQR327720 PGV327720 OWZ327720 OND327720 ODH327720 NTL327720 NJP327720 MZT327720 MPX327720 MGB327720 LWF327720 LMJ327720 LCN327720 KSR327720 KIV327720 JYZ327720 JPD327720 JFH327720 IVL327720 ILP327720 IBT327720 HRX327720 HIB327720 GYF327720 GOJ327720 GEN327720 FUR327720 FKV327720 FAZ327720 ERD327720 EHH327720 DXL327720 DNP327720 DDT327720 CTX327720 CKB327720 CAF327720 BQJ327720 BGN327720 AWR327720 AMV327720 ACZ327720 TD327720 JH327720 K327720 WVT262184 WLX262184 WCB262184 VSF262184 VIJ262184 UYN262184 UOR262184 UEV262184 TUZ262184 TLD262184 TBH262184 SRL262184 SHP262184 RXT262184 RNX262184 REB262184 QUF262184 QKJ262184 QAN262184 PQR262184 PGV262184 OWZ262184 OND262184 ODH262184 NTL262184 NJP262184 MZT262184 MPX262184 MGB262184 LWF262184 LMJ262184 LCN262184 KSR262184 KIV262184 JYZ262184 JPD262184 JFH262184 IVL262184 ILP262184 IBT262184 HRX262184 HIB262184 GYF262184 GOJ262184 GEN262184 FUR262184 FKV262184 FAZ262184 ERD262184 EHH262184 DXL262184 DNP262184 DDT262184 CTX262184 CKB262184 CAF262184 BQJ262184 BGN262184 AWR262184 AMV262184 ACZ262184 TD262184 JH262184 K262184 WVT196648 WLX196648 WCB196648 VSF196648 VIJ196648 UYN196648 UOR196648 UEV196648 TUZ196648 TLD196648 TBH196648 SRL196648 SHP196648 RXT196648 RNX196648 REB196648 QUF196648 QKJ196648 QAN196648 PQR196648 PGV196648 OWZ196648 OND196648 ODH196648 NTL196648 NJP196648 MZT196648 MPX196648 MGB196648 LWF196648 LMJ196648 LCN196648 KSR196648 KIV196648 JYZ196648 JPD196648 JFH196648 IVL196648 ILP196648 IBT196648 HRX196648 HIB196648 GYF196648 GOJ196648 GEN196648 FUR196648 FKV196648 FAZ196648 ERD196648 EHH196648 DXL196648 DNP196648 DDT196648 CTX196648 CKB196648 CAF196648 BQJ196648 BGN196648 AWR196648 AMV196648 ACZ196648 TD196648 JH196648 K196648 WVT131112 WLX131112 WCB131112 VSF131112 VIJ131112 UYN131112 UOR131112 UEV131112 TUZ131112 TLD131112 TBH131112 SRL131112 SHP131112 RXT131112 RNX131112 REB131112 QUF131112 QKJ131112 QAN131112 PQR131112 PGV131112 OWZ131112 OND131112 ODH131112 NTL131112 NJP131112 MZT131112 MPX131112 MGB131112 LWF131112 LMJ131112 LCN131112 KSR131112 KIV131112 JYZ131112 JPD131112 JFH131112 IVL131112 ILP131112 IBT131112 HRX131112 HIB131112 GYF131112 GOJ131112 GEN131112 FUR131112 FKV131112 FAZ131112 ERD131112 EHH131112 DXL131112 DNP131112 DDT131112 CTX131112 CKB131112 CAF131112 BQJ131112 BGN131112 AWR131112 AMV131112 ACZ131112 TD131112 JH131112 K131112 WVT65576 WLX65576 WCB65576 VSF65576 VIJ65576 UYN65576 UOR65576 UEV65576 TUZ65576 TLD65576 TBH65576 SRL65576 SHP65576 RXT65576 RNX65576 REB65576 QUF65576 QKJ65576 QAN65576 PQR65576 PGV65576 OWZ65576 OND65576 ODH65576 NTL65576 NJP65576 MZT65576 MPX65576 MGB65576 LWF65576 LMJ65576 LCN65576 KSR65576 KIV65576 JYZ65576 JPD65576 JFH65576 IVL65576 ILP65576 IBT65576 HRX65576 HIB65576 GYF65576 GOJ65576 GEN65576 FUR65576 FKV65576 FAZ65576 ERD65576 EHH65576 DXL65576 DNP65576 DDT65576 CTX65576 CKB65576 CAF65576 BQJ65576 BGN65576 AWR65576 AMV65576 ACZ65576 TD65576 JH65576 K65576 WVS39 WLW39 WCA39 VSE39 VII39 UYM39 UOQ39 UEU39 TUY39 TLC39 TBG39 SRK39 SHO39 RXS39 RNW39 REA39 QUE39 QKI39 QAM39 PQQ39 PGU39 OWY39 ONC39 ODG39 NTK39 NJO39 MZS39 MPW39 MGA39 LWE39 LMI39 LCM39 KSQ39 KIU39 JYY39 JPC39 JFG39 IVK39 ILO39 IBS39 HRW39 HIA39 GYE39 GOI39 GEM39 FUQ39 FKU39 FAY39 ERC39 EHG39 DXK39 DNO39 DDS39 CTW39 CKA39 CAE39 BQI39 BGM39 AWQ39 AMU39 ACY39 TC39 JG39 K39 WVT983104 WLX983104 WCB983104 VSF983104 VIJ983104 UYN983104 UOR983104 UEV983104 TUZ983104 TLD983104 TBH983104 SRL983104 SHP983104 RXT983104 RNX983104 REB983104 QUF983104 QKJ983104 QAN983104 PQR983104 PGV983104 OWZ983104 OND983104 ODH983104 NTL983104 NJP983104 MZT983104 MPX983104 MGB983104 LWF983104 LMJ983104 LCN983104 KSR983104 KIV983104 JYZ983104 JPD983104 JFH983104 IVL983104 ILP983104 IBT983104 HRX983104 HIB983104 GYF983104 GOJ983104 GEN983104 FUR983104 FKV983104 FAZ983104 ERD983104 EHH983104 DXL983104 DNP983104 DDT983104 CTX983104 CKB983104 CAF983104 BQJ983104 BGN983104 AWR983104 AMV983104 ACZ983104 TD983104 JH983104 K983104 WVT917568 WLX917568 WCB917568 VSF917568 VIJ917568 UYN917568 UOR917568 UEV917568 TUZ917568 TLD917568 TBH917568 SRL917568 SHP917568 RXT917568 RNX917568 REB917568 QUF917568 QKJ917568 QAN917568 PQR917568 PGV917568 OWZ917568 OND917568 ODH917568 NTL917568 NJP917568 MZT917568 MPX917568 MGB917568 LWF917568 LMJ917568 LCN917568 KSR917568 KIV917568 JYZ917568 JPD917568 JFH917568 IVL917568 ILP917568 IBT917568 HRX917568 HIB917568 GYF917568 GOJ917568 GEN917568 FUR917568 FKV917568 FAZ917568 ERD917568 EHH917568 DXL917568 DNP917568 DDT917568 CTX917568 CKB917568 CAF917568 BQJ917568 BGN917568 AWR917568 AMV917568 ACZ917568 TD917568 JH917568 K917568 WVT852032 WLX852032 WCB852032 VSF852032 VIJ852032 UYN852032 UOR852032 UEV852032 TUZ852032 TLD852032 TBH852032 SRL852032 SHP852032 RXT852032 RNX852032 REB852032 QUF852032 QKJ852032 QAN852032 PQR852032 PGV852032 OWZ852032 OND852032 ODH852032 NTL852032 NJP852032 MZT852032 MPX852032 MGB852032 LWF852032 LMJ852032 LCN852032 KSR852032 KIV852032 JYZ852032 JPD852032 JFH852032 IVL852032 ILP852032 IBT852032 HRX852032 HIB852032 GYF852032 GOJ852032 GEN852032 FUR852032 FKV852032 FAZ852032 ERD852032 EHH852032 DXL852032 DNP852032 DDT852032 CTX852032 CKB852032 CAF852032 BQJ852032 BGN852032 AWR852032 AMV852032 ACZ852032 TD852032 JH852032 K852032 WVT786496 WLX786496 WCB786496 VSF786496 VIJ786496 UYN786496 UOR786496 UEV786496 TUZ786496 TLD786496 TBH786496 SRL786496 SHP786496 RXT786496 RNX786496 REB786496 QUF786496 QKJ786496 QAN786496 PQR786496 PGV786496 OWZ786496 OND786496 ODH786496 NTL786496 NJP786496 MZT786496 MPX786496 MGB786496 LWF786496 LMJ786496 LCN786496 KSR786496 KIV786496 JYZ786496 JPD786496 JFH786496 IVL786496 ILP786496 IBT786496 HRX786496 HIB786496 GYF786496 GOJ786496 GEN786496 FUR786496 FKV786496 FAZ786496 ERD786496 EHH786496 DXL786496 DNP786496 DDT786496 CTX786496 CKB786496 CAF786496 BQJ786496 BGN786496 AWR786496 AMV786496 ACZ786496 TD786496 JH786496 K786496 WVT720960 WLX720960 WCB720960 VSF720960 VIJ720960 UYN720960 UOR720960 UEV720960 TUZ720960 TLD720960 TBH720960 SRL720960 SHP720960 RXT720960 RNX720960 REB720960 QUF720960 QKJ720960 QAN720960 PQR720960 PGV720960 OWZ720960 OND720960 ODH720960 NTL720960 NJP720960 MZT720960 MPX720960 MGB720960 LWF720960 LMJ720960 LCN720960 KSR720960 KIV720960 JYZ720960 JPD720960 JFH720960 IVL720960 ILP720960 IBT720960 HRX720960 HIB720960 GYF720960 GOJ720960 GEN720960 FUR720960 FKV720960 FAZ720960 ERD720960 EHH720960 DXL720960 DNP720960 DDT720960 CTX720960 CKB720960 CAF720960 BQJ720960 BGN720960 AWR720960 AMV720960 ACZ720960 TD720960 JH720960 K720960 WVT655424 WLX655424 WCB655424 VSF655424 VIJ655424 UYN655424 UOR655424 UEV655424 TUZ655424 TLD655424 TBH655424 SRL655424 SHP655424 RXT655424 RNX655424 REB655424 QUF655424 QKJ655424 QAN655424 PQR655424 PGV655424 OWZ655424 OND655424 ODH655424 NTL655424 NJP655424 MZT655424 MPX655424 MGB655424 LWF655424 LMJ655424 LCN655424 KSR655424 KIV655424 JYZ655424 JPD655424 JFH655424 IVL655424 ILP655424 IBT655424 HRX655424 HIB655424 GYF655424 GOJ655424 GEN655424 FUR655424 FKV655424 FAZ655424 ERD655424 EHH655424 DXL655424 DNP655424 DDT655424 CTX655424 CKB655424 CAF655424 BQJ655424 BGN655424 AWR655424 AMV655424 ACZ655424 TD655424 JH655424 K655424 WVT589888 WLX589888 WCB589888 VSF589888 VIJ589888 UYN589888 UOR589888 UEV589888 TUZ589888 TLD589888 TBH589888 SRL589888 SHP589888 RXT589888 RNX589888 REB589888 QUF589888 QKJ589888 QAN589888 PQR589888 PGV589888 OWZ589888 OND589888 ODH589888 NTL589888 NJP589888 MZT589888 MPX589888 MGB589888 LWF589888 LMJ589888 LCN589888 KSR589888 KIV589888 JYZ589888 JPD589888 JFH589888 IVL589888 ILP589888 IBT589888 HRX589888 HIB589888 GYF589888 GOJ589888 GEN589888 FUR589888 FKV589888 FAZ589888 ERD589888 EHH589888 DXL589888 DNP589888 DDT589888 CTX589888 CKB589888 CAF589888 BQJ589888 BGN589888 AWR589888 AMV589888 ACZ589888 TD589888 JH589888 K589888 WVT524352 WLX524352 WCB524352 VSF524352 VIJ524352 UYN524352 UOR524352 UEV524352 TUZ524352 TLD524352 TBH524352 SRL524352 SHP524352 RXT524352 RNX524352 REB524352 QUF524352 QKJ524352 QAN524352 PQR524352 PGV524352 OWZ524352 OND524352 ODH524352 NTL524352 NJP524352 MZT524352 MPX524352 MGB524352 LWF524352 LMJ524352 LCN524352 KSR524352 KIV524352 JYZ524352 JPD524352 JFH524352 IVL524352 ILP524352 IBT524352 HRX524352 HIB524352 GYF524352 GOJ524352 GEN524352 FUR524352 FKV524352 FAZ524352 ERD524352 EHH524352 DXL524352 DNP524352 DDT524352 CTX524352 CKB524352 CAF524352 BQJ524352 BGN524352 AWR524352 AMV524352 ACZ524352 TD524352 JH524352 K524352 WVT458816 WLX458816 WCB458816 VSF458816 VIJ458816 UYN458816 UOR458816 UEV458816 TUZ458816 TLD458816 TBH458816 SRL458816 SHP458816 RXT458816 RNX458816 REB458816 QUF458816 QKJ458816 QAN458816 PQR458816 PGV458816 OWZ458816 OND458816 ODH458816 NTL458816 NJP458816 MZT458816 MPX458816 MGB458816 LWF458816 LMJ458816 LCN458816 KSR458816 KIV458816 JYZ458816 JPD458816 JFH458816 IVL458816 ILP458816 IBT458816 HRX458816 HIB458816 GYF458816 GOJ458816 GEN458816 FUR458816 FKV458816 FAZ458816 ERD458816 EHH458816 DXL458816 DNP458816 DDT458816 CTX458816 CKB458816 CAF458816 BQJ458816 BGN458816 AWR458816 AMV458816 ACZ458816 TD458816 JH458816 K458816 WVT393280 WLX393280 WCB393280 VSF393280 VIJ393280 UYN393280 UOR393280 UEV393280 TUZ393280 TLD393280 TBH393280 SRL393280 SHP393280 RXT393280 RNX393280 REB393280 QUF393280 QKJ393280 QAN393280 PQR393280 PGV393280 OWZ393280 OND393280 ODH393280 NTL393280 NJP393280 MZT393280 MPX393280 MGB393280 LWF393280 LMJ393280 LCN393280 KSR393280 KIV393280 JYZ393280 JPD393280 JFH393280 IVL393280 ILP393280 IBT393280 HRX393280 HIB393280 GYF393280 GOJ393280 GEN393280 FUR393280 FKV393280 FAZ393280 ERD393280 EHH393280 DXL393280 DNP393280 DDT393280 CTX393280 CKB393280 CAF393280 BQJ393280 BGN393280 AWR393280 AMV393280 ACZ393280 TD393280 JH393280 K393280 WVT327744 WLX327744 WCB327744 VSF327744 VIJ327744 UYN327744 UOR327744 UEV327744 TUZ327744 TLD327744 TBH327744 SRL327744 SHP327744 RXT327744 RNX327744 REB327744 QUF327744 QKJ327744 QAN327744 PQR327744 PGV327744 OWZ327744 OND327744 ODH327744 NTL327744 NJP327744 MZT327744 MPX327744 MGB327744 LWF327744 LMJ327744 LCN327744 KSR327744 KIV327744 JYZ327744 JPD327744 JFH327744 IVL327744 ILP327744 IBT327744 HRX327744 HIB327744 GYF327744 GOJ327744 GEN327744 FUR327744 FKV327744 FAZ327744 ERD327744 EHH327744 DXL327744 DNP327744 DDT327744 CTX327744 CKB327744 CAF327744 BQJ327744 BGN327744 AWR327744 AMV327744 ACZ327744 TD327744 JH327744 K327744 WVT262208 WLX262208 WCB262208 VSF262208 VIJ262208 UYN262208 UOR262208 UEV262208 TUZ262208 TLD262208 TBH262208 SRL262208 SHP262208 RXT262208 RNX262208 REB262208 QUF262208 QKJ262208 QAN262208 PQR262208 PGV262208 OWZ262208 OND262208 ODH262208 NTL262208 NJP262208 MZT262208 MPX262208 MGB262208 LWF262208 LMJ262208 LCN262208 KSR262208 KIV262208 JYZ262208 JPD262208 JFH262208 IVL262208 ILP262208 IBT262208 HRX262208 HIB262208 GYF262208 GOJ262208 GEN262208 FUR262208 FKV262208 FAZ262208 ERD262208 EHH262208 DXL262208 DNP262208 DDT262208 CTX262208 CKB262208 CAF262208 BQJ262208 BGN262208 AWR262208 AMV262208 ACZ262208 TD262208 JH262208 K262208 WVT196672 WLX196672 WCB196672 VSF196672 VIJ196672 UYN196672 UOR196672 UEV196672 TUZ196672 TLD196672 TBH196672 SRL196672 SHP196672 RXT196672 RNX196672 REB196672 QUF196672 QKJ196672 QAN196672 PQR196672 PGV196672 OWZ196672 OND196672 ODH196672 NTL196672 NJP196672 MZT196672 MPX196672 MGB196672 LWF196672 LMJ196672 LCN196672 KSR196672 KIV196672 JYZ196672 JPD196672 JFH196672 IVL196672 ILP196672 IBT196672 HRX196672 HIB196672 GYF196672 GOJ196672 GEN196672 FUR196672 FKV196672 FAZ196672 ERD196672 EHH196672 DXL196672 DNP196672 DDT196672 CTX196672 CKB196672 CAF196672 BQJ196672 BGN196672 AWR196672 AMV196672 ACZ196672 TD196672 JH196672 K196672 WVT131136 WLX131136 WCB131136 VSF131136 VIJ131136 UYN131136 UOR131136 UEV131136 TUZ131136 TLD131136 TBH131136 SRL131136 SHP131136 RXT131136 RNX131136 REB131136 QUF131136 QKJ131136 QAN131136 PQR131136 PGV131136 OWZ131136 OND131136 ODH131136 NTL131136 NJP131136 MZT131136 MPX131136 MGB131136 LWF131136 LMJ131136 LCN131136 KSR131136 KIV131136 JYZ131136 JPD131136 JFH131136 IVL131136 ILP131136 IBT131136 HRX131136 HIB131136 GYF131136 GOJ131136 GEN131136 FUR131136 FKV131136 FAZ131136 ERD131136 EHH131136 DXL131136 DNP131136 DDT131136 CTX131136 CKB131136 CAF131136 BQJ131136 BGN131136 AWR131136 AMV131136 ACZ131136 TD131136 JH131136 K131136 WVT65600 WLX65600 WCB65600 VSF65600 VIJ65600 UYN65600 UOR65600 UEV65600 TUZ65600 TLD65600 TBH65600 SRL65600 SHP65600 RXT65600 RNX65600 REB65600 QUF65600 QKJ65600 QAN65600 PQR65600 PGV65600 OWZ65600 OND65600 ODH65600 NTL65600 NJP65600 MZT65600 MPX65600 MGB65600 LWF65600 LMJ65600 LCN65600 KSR65600 KIV65600 JYZ65600 JPD65600 JFH65600 IVL65600 ILP65600 IBT65600 HRX65600 HIB65600 GYF65600 GOJ65600 GEN65600 FUR65600 FKV65600 FAZ65600 ERD65600 EHH65600 DXL65600 DNP65600 DDT65600 CTX65600 CKB65600 CAF65600 BQJ65600 BGN65600 AWR65600 AMV65600 ACZ65600 TD65600 JH65600 K65600 WVT63 WLX63 WCB63 VSF63 VIJ63 UYN63 UOR63 UEV63 TUZ63 TLD63 TBH63 SRL63 SHP63 RXT63 RNX63 REB63 QUF63 QKJ63 QAN63 PQR63 PGV63 OWZ63 OND63 ODH63 NTL63 NJP63 MZT63 MPX63 MGB63 LWF63 LMJ63 LCN63 KSR63 KIV63 JYZ63 JPD63 JFH63 IVL63 ILP63 IBT63 HRX63 HIB63 GYF63 GOJ63 GEN63 FUR63 FKV63 FAZ63 ERD63 EHH63 DXL63 DNP63 DDT63 CTX63 CKB63 CAF63 BQJ63 BGN63 AWR63 AMV63 ACZ63 TD63 JH63 K63 WVS983086:WVT983086 WLW983086:WLX983086 WCA983086:WCB983086 VSE983086:VSF983086 VII983086:VIJ983086 UYM983086:UYN983086 UOQ983086:UOR983086 UEU983086:UEV983086 TUY983086:TUZ983086 TLC983086:TLD983086 TBG983086:TBH983086 SRK983086:SRL983086 SHO983086:SHP983086 RXS983086:RXT983086 RNW983086:RNX983086 REA983086:REB983086 QUE983086:QUF983086 QKI983086:QKJ983086 QAM983086:QAN983086 PQQ983086:PQR983086 PGU983086:PGV983086 OWY983086:OWZ983086 ONC983086:OND983086 ODG983086:ODH983086 NTK983086:NTL983086 NJO983086:NJP983086 MZS983086:MZT983086 MPW983086:MPX983086 MGA983086:MGB983086 LWE983086:LWF983086 LMI983086:LMJ983086 LCM983086:LCN983086 KSQ983086:KSR983086 KIU983086:KIV983086 JYY983086:JYZ983086 JPC983086:JPD983086 JFG983086:JFH983086 IVK983086:IVL983086 ILO983086:ILP983086 IBS983086:IBT983086 HRW983086:HRX983086 HIA983086:HIB983086 GYE983086:GYF983086 GOI983086:GOJ983086 GEM983086:GEN983086 FUQ983086:FUR983086 FKU983086:FKV983086 FAY983086:FAZ983086 ERC983086:ERD983086 EHG983086:EHH983086 DXK983086:DXL983086 DNO983086:DNP983086 DDS983086:DDT983086 CTW983086:CTX983086 CKA983086:CKB983086 CAE983086:CAF983086 BQI983086:BQJ983086 BGM983086:BGN983086 AWQ983086:AWR983086 AMU983086:AMV983086 ACY983086:ACZ983086 TC983086:TD983086 JG983086:JH983086 J983086:K983086 WVS917550:WVT917550 WLW917550:WLX917550 WCA917550:WCB917550 VSE917550:VSF917550 VII917550:VIJ917550 UYM917550:UYN917550 UOQ917550:UOR917550 UEU917550:UEV917550 TUY917550:TUZ917550 TLC917550:TLD917550 TBG917550:TBH917550 SRK917550:SRL917550 SHO917550:SHP917550 RXS917550:RXT917550 RNW917550:RNX917550 REA917550:REB917550 QUE917550:QUF917550 QKI917550:QKJ917550 QAM917550:QAN917550 PQQ917550:PQR917550 PGU917550:PGV917550 OWY917550:OWZ917550 ONC917550:OND917550 ODG917550:ODH917550 NTK917550:NTL917550 NJO917550:NJP917550 MZS917550:MZT917550 MPW917550:MPX917550 MGA917550:MGB917550 LWE917550:LWF917550 LMI917550:LMJ917550 LCM917550:LCN917550 KSQ917550:KSR917550 KIU917550:KIV917550 JYY917550:JYZ917550 JPC917550:JPD917550 JFG917550:JFH917550 IVK917550:IVL917550 ILO917550:ILP917550 IBS917550:IBT917550 HRW917550:HRX917550 HIA917550:HIB917550 GYE917550:GYF917550 GOI917550:GOJ917550 GEM917550:GEN917550 FUQ917550:FUR917550 FKU917550:FKV917550 FAY917550:FAZ917550 ERC917550:ERD917550 EHG917550:EHH917550 DXK917550:DXL917550 DNO917550:DNP917550 DDS917550:DDT917550 CTW917550:CTX917550 CKA917550:CKB917550 CAE917550:CAF917550 BQI917550:BQJ917550 BGM917550:BGN917550 AWQ917550:AWR917550 AMU917550:AMV917550 ACY917550:ACZ917550 TC917550:TD917550 JG917550:JH917550 J917550:K917550 WVS852014:WVT852014 WLW852014:WLX852014 WCA852014:WCB852014 VSE852014:VSF852014 VII852014:VIJ852014 UYM852014:UYN852014 UOQ852014:UOR852014 UEU852014:UEV852014 TUY852014:TUZ852014 TLC852014:TLD852014 TBG852014:TBH852014 SRK852014:SRL852014 SHO852014:SHP852014 RXS852014:RXT852014 RNW852014:RNX852014 REA852014:REB852014 QUE852014:QUF852014 QKI852014:QKJ852014 QAM852014:QAN852014 PQQ852014:PQR852014 PGU852014:PGV852014 OWY852014:OWZ852014 ONC852014:OND852014 ODG852014:ODH852014 NTK852014:NTL852014 NJO852014:NJP852014 MZS852014:MZT852014 MPW852014:MPX852014 MGA852014:MGB852014 LWE852014:LWF852014 LMI852014:LMJ852014 LCM852014:LCN852014 KSQ852014:KSR852014 KIU852014:KIV852014 JYY852014:JYZ852014 JPC852014:JPD852014 JFG852014:JFH852014 IVK852014:IVL852014 ILO852014:ILP852014 IBS852014:IBT852014 HRW852014:HRX852014 HIA852014:HIB852014 GYE852014:GYF852014 GOI852014:GOJ852014 GEM852014:GEN852014 FUQ852014:FUR852014 FKU852014:FKV852014 FAY852014:FAZ852014 ERC852014:ERD852014 EHG852014:EHH852014 DXK852014:DXL852014 DNO852014:DNP852014 DDS852014:DDT852014 CTW852014:CTX852014 CKA852014:CKB852014 CAE852014:CAF852014 BQI852014:BQJ852014 BGM852014:BGN852014 AWQ852014:AWR852014 AMU852014:AMV852014 ACY852014:ACZ852014 TC852014:TD852014 JG852014:JH852014 J852014:K852014 WVS786478:WVT786478 WLW786478:WLX786478 WCA786478:WCB786478 VSE786478:VSF786478 VII786478:VIJ786478 UYM786478:UYN786478 UOQ786478:UOR786478 UEU786478:UEV786478 TUY786478:TUZ786478 TLC786478:TLD786478 TBG786478:TBH786478 SRK786478:SRL786478 SHO786478:SHP786478 RXS786478:RXT786478 RNW786478:RNX786478 REA786478:REB786478 QUE786478:QUF786478 QKI786478:QKJ786478 QAM786478:QAN786478 PQQ786478:PQR786478 PGU786478:PGV786478 OWY786478:OWZ786478 ONC786478:OND786478 ODG786478:ODH786478 NTK786478:NTL786478 NJO786478:NJP786478 MZS786478:MZT786478 MPW786478:MPX786478 MGA786478:MGB786478 LWE786478:LWF786478 LMI786478:LMJ786478 LCM786478:LCN786478 KSQ786478:KSR786478 KIU786478:KIV786478 JYY786478:JYZ786478 JPC786478:JPD786478 JFG786478:JFH786478 IVK786478:IVL786478 ILO786478:ILP786478 IBS786478:IBT786478 HRW786478:HRX786478 HIA786478:HIB786478 GYE786478:GYF786478 GOI786478:GOJ786478 GEM786478:GEN786478 FUQ786478:FUR786478 FKU786478:FKV786478 FAY786478:FAZ786478 ERC786478:ERD786478 EHG786478:EHH786478 DXK786478:DXL786478 DNO786478:DNP786478 DDS786478:DDT786478 CTW786478:CTX786478 CKA786478:CKB786478 CAE786478:CAF786478 BQI786478:BQJ786478 BGM786478:BGN786478 AWQ786478:AWR786478 AMU786478:AMV786478 ACY786478:ACZ786478 TC786478:TD786478 JG786478:JH786478 J786478:K786478 WVS720942:WVT720942 WLW720942:WLX720942 WCA720942:WCB720942 VSE720942:VSF720942 VII720942:VIJ720942 UYM720942:UYN720942 UOQ720942:UOR720942 UEU720942:UEV720942 TUY720942:TUZ720942 TLC720942:TLD720942 TBG720942:TBH720942 SRK720942:SRL720942 SHO720942:SHP720942 RXS720942:RXT720942 RNW720942:RNX720942 REA720942:REB720942 QUE720942:QUF720942 QKI720942:QKJ720942 QAM720942:QAN720942 PQQ720942:PQR720942 PGU720942:PGV720942 OWY720942:OWZ720942 ONC720942:OND720942 ODG720942:ODH720942 NTK720942:NTL720942 NJO720942:NJP720942 MZS720942:MZT720942 MPW720942:MPX720942 MGA720942:MGB720942 LWE720942:LWF720942 LMI720942:LMJ720942 LCM720942:LCN720942 KSQ720942:KSR720942 KIU720942:KIV720942 JYY720942:JYZ720942 JPC720942:JPD720942 JFG720942:JFH720942 IVK720942:IVL720942 ILO720942:ILP720942 IBS720942:IBT720942 HRW720942:HRX720942 HIA720942:HIB720942 GYE720942:GYF720942 GOI720942:GOJ720942 GEM720942:GEN720942 FUQ720942:FUR720942 FKU720942:FKV720942 FAY720942:FAZ720942 ERC720942:ERD720942 EHG720942:EHH720942 DXK720942:DXL720942 DNO720942:DNP720942 DDS720942:DDT720942 CTW720942:CTX720942 CKA720942:CKB720942 CAE720942:CAF720942 BQI720942:BQJ720942 BGM720942:BGN720942 AWQ720942:AWR720942 AMU720942:AMV720942 ACY720942:ACZ720942 TC720942:TD720942 JG720942:JH720942 J720942:K720942 WVS655406:WVT655406 WLW655406:WLX655406 WCA655406:WCB655406 VSE655406:VSF655406 VII655406:VIJ655406 UYM655406:UYN655406 UOQ655406:UOR655406 UEU655406:UEV655406 TUY655406:TUZ655406 TLC655406:TLD655406 TBG655406:TBH655406 SRK655406:SRL655406 SHO655406:SHP655406 RXS655406:RXT655406 RNW655406:RNX655406 REA655406:REB655406 QUE655406:QUF655406 QKI655406:QKJ655406 QAM655406:QAN655406 PQQ655406:PQR655406 PGU655406:PGV655406 OWY655406:OWZ655406 ONC655406:OND655406 ODG655406:ODH655406 NTK655406:NTL655406 NJO655406:NJP655406 MZS655406:MZT655406 MPW655406:MPX655406 MGA655406:MGB655406 LWE655406:LWF655406 LMI655406:LMJ655406 LCM655406:LCN655406 KSQ655406:KSR655406 KIU655406:KIV655406 JYY655406:JYZ655406 JPC655406:JPD655406 JFG655406:JFH655406 IVK655406:IVL655406 ILO655406:ILP655406 IBS655406:IBT655406 HRW655406:HRX655406 HIA655406:HIB655406 GYE655406:GYF655406 GOI655406:GOJ655406 GEM655406:GEN655406 FUQ655406:FUR655406 FKU655406:FKV655406 FAY655406:FAZ655406 ERC655406:ERD655406 EHG655406:EHH655406 DXK655406:DXL655406 DNO655406:DNP655406 DDS655406:DDT655406 CTW655406:CTX655406 CKA655406:CKB655406 CAE655406:CAF655406 BQI655406:BQJ655406 BGM655406:BGN655406 AWQ655406:AWR655406 AMU655406:AMV655406 ACY655406:ACZ655406 TC655406:TD655406 JG655406:JH655406 J655406:K655406 WVS589870:WVT589870 WLW589870:WLX589870 WCA589870:WCB589870 VSE589870:VSF589870 VII589870:VIJ589870 UYM589870:UYN589870 UOQ589870:UOR589870 UEU589870:UEV589870 TUY589870:TUZ589870 TLC589870:TLD589870 TBG589870:TBH589870 SRK589870:SRL589870 SHO589870:SHP589870 RXS589870:RXT589870 RNW589870:RNX589870 REA589870:REB589870 QUE589870:QUF589870 QKI589870:QKJ589870 QAM589870:QAN589870 PQQ589870:PQR589870 PGU589870:PGV589870 OWY589870:OWZ589870 ONC589870:OND589870 ODG589870:ODH589870 NTK589870:NTL589870 NJO589870:NJP589870 MZS589870:MZT589870 MPW589870:MPX589870 MGA589870:MGB589870 LWE589870:LWF589870 LMI589870:LMJ589870 LCM589870:LCN589870 KSQ589870:KSR589870 KIU589870:KIV589870 JYY589870:JYZ589870 JPC589870:JPD589870 JFG589870:JFH589870 IVK589870:IVL589870 ILO589870:ILP589870 IBS589870:IBT589870 HRW589870:HRX589870 HIA589870:HIB589870 GYE589870:GYF589870 GOI589870:GOJ589870 GEM589870:GEN589870 FUQ589870:FUR589870 FKU589870:FKV589870 FAY589870:FAZ589870 ERC589870:ERD589870 EHG589870:EHH589870 DXK589870:DXL589870 DNO589870:DNP589870 DDS589870:DDT589870 CTW589870:CTX589870 CKA589870:CKB589870 CAE589870:CAF589870 BQI589870:BQJ589870 BGM589870:BGN589870 AWQ589870:AWR589870 AMU589870:AMV589870 ACY589870:ACZ589870 TC589870:TD589870 JG589870:JH589870 J589870:K589870 WVS524334:WVT524334 WLW524334:WLX524334 WCA524334:WCB524334 VSE524334:VSF524334 VII524334:VIJ524334 UYM524334:UYN524334 UOQ524334:UOR524334 UEU524334:UEV524334 TUY524334:TUZ524334 TLC524334:TLD524334 TBG524334:TBH524334 SRK524334:SRL524334 SHO524334:SHP524334 RXS524334:RXT524334 RNW524334:RNX524334 REA524334:REB524334 QUE524334:QUF524334 QKI524334:QKJ524334 QAM524334:QAN524334 PQQ524334:PQR524334 PGU524334:PGV524334 OWY524334:OWZ524334 ONC524334:OND524334 ODG524334:ODH524334 NTK524334:NTL524334 NJO524334:NJP524334 MZS524334:MZT524334 MPW524334:MPX524334 MGA524334:MGB524334 LWE524334:LWF524334 LMI524334:LMJ524334 LCM524334:LCN524334 KSQ524334:KSR524334 KIU524334:KIV524334 JYY524334:JYZ524334 JPC524334:JPD524334 JFG524334:JFH524334 IVK524334:IVL524334 ILO524334:ILP524334 IBS524334:IBT524334 HRW524334:HRX524334 HIA524334:HIB524334 GYE524334:GYF524334 GOI524334:GOJ524334 GEM524334:GEN524334 FUQ524334:FUR524334 FKU524334:FKV524334 FAY524334:FAZ524334 ERC524334:ERD524334 EHG524334:EHH524334 DXK524334:DXL524334 DNO524334:DNP524334 DDS524334:DDT524334 CTW524334:CTX524334 CKA524334:CKB524334 CAE524334:CAF524334 BQI524334:BQJ524334 BGM524334:BGN524334 AWQ524334:AWR524334 AMU524334:AMV524334 ACY524334:ACZ524334 TC524334:TD524334 JG524334:JH524334 J524334:K524334 WVS458798:WVT458798 WLW458798:WLX458798 WCA458798:WCB458798 VSE458798:VSF458798 VII458798:VIJ458798 UYM458798:UYN458798 UOQ458798:UOR458798 UEU458798:UEV458798 TUY458798:TUZ458798 TLC458798:TLD458798 TBG458798:TBH458798 SRK458798:SRL458798 SHO458798:SHP458798 RXS458798:RXT458798 RNW458798:RNX458798 REA458798:REB458798 QUE458798:QUF458798 QKI458798:QKJ458798 QAM458798:QAN458798 PQQ458798:PQR458798 PGU458798:PGV458798 OWY458798:OWZ458798 ONC458798:OND458798 ODG458798:ODH458798 NTK458798:NTL458798 NJO458798:NJP458798 MZS458798:MZT458798 MPW458798:MPX458798 MGA458798:MGB458798 LWE458798:LWF458798 LMI458798:LMJ458798 LCM458798:LCN458798 KSQ458798:KSR458798 KIU458798:KIV458798 JYY458798:JYZ458798 JPC458798:JPD458798 JFG458798:JFH458798 IVK458798:IVL458798 ILO458798:ILP458798 IBS458798:IBT458798 HRW458798:HRX458798 HIA458798:HIB458798 GYE458798:GYF458798 GOI458798:GOJ458798 GEM458798:GEN458798 FUQ458798:FUR458798 FKU458798:FKV458798 FAY458798:FAZ458798 ERC458798:ERD458798 EHG458798:EHH458798 DXK458798:DXL458798 DNO458798:DNP458798 DDS458798:DDT458798 CTW458798:CTX458798 CKA458798:CKB458798 CAE458798:CAF458798 BQI458798:BQJ458798 BGM458798:BGN458798 AWQ458798:AWR458798 AMU458798:AMV458798 ACY458798:ACZ458798 TC458798:TD458798 JG458798:JH458798 J458798:K458798 WVS393262:WVT393262 WLW393262:WLX393262 WCA393262:WCB393262 VSE393262:VSF393262 VII393262:VIJ393262 UYM393262:UYN393262 UOQ393262:UOR393262 UEU393262:UEV393262 TUY393262:TUZ393262 TLC393262:TLD393262 TBG393262:TBH393262 SRK393262:SRL393262 SHO393262:SHP393262 RXS393262:RXT393262 RNW393262:RNX393262 REA393262:REB393262 QUE393262:QUF393262 QKI393262:QKJ393262 QAM393262:QAN393262 PQQ393262:PQR393262 PGU393262:PGV393262 OWY393262:OWZ393262 ONC393262:OND393262 ODG393262:ODH393262 NTK393262:NTL393262 NJO393262:NJP393262 MZS393262:MZT393262 MPW393262:MPX393262 MGA393262:MGB393262 LWE393262:LWF393262 LMI393262:LMJ393262 LCM393262:LCN393262 KSQ393262:KSR393262 KIU393262:KIV393262 JYY393262:JYZ393262 JPC393262:JPD393262 JFG393262:JFH393262 IVK393262:IVL393262 ILO393262:ILP393262 IBS393262:IBT393262 HRW393262:HRX393262 HIA393262:HIB393262 GYE393262:GYF393262 GOI393262:GOJ393262 GEM393262:GEN393262 FUQ393262:FUR393262 FKU393262:FKV393262 FAY393262:FAZ393262 ERC393262:ERD393262 EHG393262:EHH393262 DXK393262:DXL393262 DNO393262:DNP393262 DDS393262:DDT393262 CTW393262:CTX393262 CKA393262:CKB393262 CAE393262:CAF393262 BQI393262:BQJ393262 BGM393262:BGN393262 AWQ393262:AWR393262 AMU393262:AMV393262 ACY393262:ACZ393262 TC393262:TD393262 JG393262:JH393262 J393262:K393262 WVS327726:WVT327726 WLW327726:WLX327726 WCA327726:WCB327726 VSE327726:VSF327726 VII327726:VIJ327726 UYM327726:UYN327726 UOQ327726:UOR327726 UEU327726:UEV327726 TUY327726:TUZ327726 TLC327726:TLD327726 TBG327726:TBH327726 SRK327726:SRL327726 SHO327726:SHP327726 RXS327726:RXT327726 RNW327726:RNX327726 REA327726:REB327726 QUE327726:QUF327726 QKI327726:QKJ327726 QAM327726:QAN327726 PQQ327726:PQR327726 PGU327726:PGV327726 OWY327726:OWZ327726 ONC327726:OND327726 ODG327726:ODH327726 NTK327726:NTL327726 NJO327726:NJP327726 MZS327726:MZT327726 MPW327726:MPX327726 MGA327726:MGB327726 LWE327726:LWF327726 LMI327726:LMJ327726 LCM327726:LCN327726 KSQ327726:KSR327726 KIU327726:KIV327726 JYY327726:JYZ327726 JPC327726:JPD327726 JFG327726:JFH327726 IVK327726:IVL327726 ILO327726:ILP327726 IBS327726:IBT327726 HRW327726:HRX327726 HIA327726:HIB327726 GYE327726:GYF327726 GOI327726:GOJ327726 GEM327726:GEN327726 FUQ327726:FUR327726 FKU327726:FKV327726 FAY327726:FAZ327726 ERC327726:ERD327726 EHG327726:EHH327726 DXK327726:DXL327726 DNO327726:DNP327726 DDS327726:DDT327726 CTW327726:CTX327726 CKA327726:CKB327726 CAE327726:CAF327726 BQI327726:BQJ327726 BGM327726:BGN327726 AWQ327726:AWR327726 AMU327726:AMV327726 ACY327726:ACZ327726 TC327726:TD327726 JG327726:JH327726 J327726:K327726 WVS262190:WVT262190 WLW262190:WLX262190 WCA262190:WCB262190 VSE262190:VSF262190 VII262190:VIJ262190 UYM262190:UYN262190 UOQ262190:UOR262190 UEU262190:UEV262190 TUY262190:TUZ262190 TLC262190:TLD262190 TBG262190:TBH262190 SRK262190:SRL262190 SHO262190:SHP262190 RXS262190:RXT262190 RNW262190:RNX262190 REA262190:REB262190 QUE262190:QUF262190 QKI262190:QKJ262190 QAM262190:QAN262190 PQQ262190:PQR262190 PGU262190:PGV262190 OWY262190:OWZ262190 ONC262190:OND262190 ODG262190:ODH262190 NTK262190:NTL262190 NJO262190:NJP262190 MZS262190:MZT262190 MPW262190:MPX262190 MGA262190:MGB262190 LWE262190:LWF262190 LMI262190:LMJ262190 LCM262190:LCN262190 KSQ262190:KSR262190 KIU262190:KIV262190 JYY262190:JYZ262190 JPC262190:JPD262190 JFG262190:JFH262190 IVK262190:IVL262190 ILO262190:ILP262190 IBS262190:IBT262190 HRW262190:HRX262190 HIA262190:HIB262190 GYE262190:GYF262190 GOI262190:GOJ262190 GEM262190:GEN262190 FUQ262190:FUR262190 FKU262190:FKV262190 FAY262190:FAZ262190 ERC262190:ERD262190 EHG262190:EHH262190 DXK262190:DXL262190 DNO262190:DNP262190 DDS262190:DDT262190 CTW262190:CTX262190 CKA262190:CKB262190 CAE262190:CAF262190 BQI262190:BQJ262190 BGM262190:BGN262190 AWQ262190:AWR262190 AMU262190:AMV262190 ACY262190:ACZ262190 TC262190:TD262190 JG262190:JH262190 J262190:K262190 WVS196654:WVT196654 WLW196654:WLX196654 WCA196654:WCB196654 VSE196654:VSF196654 VII196654:VIJ196654 UYM196654:UYN196654 UOQ196654:UOR196654 UEU196654:UEV196654 TUY196654:TUZ196654 TLC196654:TLD196654 TBG196654:TBH196654 SRK196654:SRL196654 SHO196654:SHP196654 RXS196654:RXT196654 RNW196654:RNX196654 REA196654:REB196654 QUE196654:QUF196654 QKI196654:QKJ196654 QAM196654:QAN196654 PQQ196654:PQR196654 PGU196654:PGV196654 OWY196654:OWZ196654 ONC196654:OND196654 ODG196654:ODH196654 NTK196654:NTL196654 NJO196654:NJP196654 MZS196654:MZT196654 MPW196654:MPX196654 MGA196654:MGB196654 LWE196654:LWF196654 LMI196654:LMJ196654 LCM196654:LCN196654 KSQ196654:KSR196654 KIU196654:KIV196654 JYY196654:JYZ196654 JPC196654:JPD196654 JFG196654:JFH196654 IVK196654:IVL196654 ILO196654:ILP196654 IBS196654:IBT196654 HRW196654:HRX196654 HIA196654:HIB196654 GYE196654:GYF196654 GOI196654:GOJ196654 GEM196654:GEN196654 FUQ196654:FUR196654 FKU196654:FKV196654 FAY196654:FAZ196654 ERC196654:ERD196654 EHG196654:EHH196654 DXK196654:DXL196654 DNO196654:DNP196654 DDS196654:DDT196654 CTW196654:CTX196654 CKA196654:CKB196654 CAE196654:CAF196654 BQI196654:BQJ196654 BGM196654:BGN196654 AWQ196654:AWR196654 AMU196654:AMV196654 ACY196654:ACZ196654 TC196654:TD196654 JG196654:JH196654 J196654:K196654 WVS131118:WVT131118 WLW131118:WLX131118 WCA131118:WCB131118 VSE131118:VSF131118 VII131118:VIJ131118 UYM131118:UYN131118 UOQ131118:UOR131118 UEU131118:UEV131118 TUY131118:TUZ131118 TLC131118:TLD131118 TBG131118:TBH131118 SRK131118:SRL131118 SHO131118:SHP131118 RXS131118:RXT131118 RNW131118:RNX131118 REA131118:REB131118 QUE131118:QUF131118 QKI131118:QKJ131118 QAM131118:QAN131118 PQQ131118:PQR131118 PGU131118:PGV131118 OWY131118:OWZ131118 ONC131118:OND131118 ODG131118:ODH131118 NTK131118:NTL131118 NJO131118:NJP131118 MZS131118:MZT131118 MPW131118:MPX131118 MGA131118:MGB131118 LWE131118:LWF131118 LMI131118:LMJ131118 LCM131118:LCN131118 KSQ131118:KSR131118 KIU131118:KIV131118 JYY131118:JYZ131118 JPC131118:JPD131118 JFG131118:JFH131118 IVK131118:IVL131118 ILO131118:ILP131118 IBS131118:IBT131118 HRW131118:HRX131118 HIA131118:HIB131118 GYE131118:GYF131118 GOI131118:GOJ131118 GEM131118:GEN131118 FUQ131118:FUR131118 FKU131118:FKV131118 FAY131118:FAZ131118 ERC131118:ERD131118 EHG131118:EHH131118 DXK131118:DXL131118 DNO131118:DNP131118 DDS131118:DDT131118 CTW131118:CTX131118 CKA131118:CKB131118 CAE131118:CAF131118 BQI131118:BQJ131118 BGM131118:BGN131118 AWQ131118:AWR131118 AMU131118:AMV131118 ACY131118:ACZ131118 TC131118:TD131118 JG131118:JH131118 J131118:K131118 WVS65582:WVT65582 WLW65582:WLX65582 WCA65582:WCB65582 VSE65582:VSF65582 VII65582:VIJ65582 UYM65582:UYN65582 UOQ65582:UOR65582 UEU65582:UEV65582 TUY65582:TUZ65582 TLC65582:TLD65582 TBG65582:TBH65582 SRK65582:SRL65582 SHO65582:SHP65582 RXS65582:RXT65582 RNW65582:RNX65582 REA65582:REB65582 QUE65582:QUF65582 QKI65582:QKJ65582 QAM65582:QAN65582 PQQ65582:PQR65582 PGU65582:PGV65582 OWY65582:OWZ65582 ONC65582:OND65582 ODG65582:ODH65582 NTK65582:NTL65582 NJO65582:NJP65582 MZS65582:MZT65582 MPW65582:MPX65582 MGA65582:MGB65582 LWE65582:LWF65582 LMI65582:LMJ65582 LCM65582:LCN65582 KSQ65582:KSR65582 KIU65582:KIV65582 JYY65582:JYZ65582 JPC65582:JPD65582 JFG65582:JFH65582 IVK65582:IVL65582 ILO65582:ILP65582 IBS65582:IBT65582 HRW65582:HRX65582 HIA65582:HIB65582 GYE65582:GYF65582 GOI65582:GOJ65582 GEM65582:GEN65582 FUQ65582:FUR65582 FKU65582:FKV65582 FAY65582:FAZ65582 ERC65582:ERD65582 EHG65582:EHH65582 DXK65582:DXL65582 DNO65582:DNP65582 DDS65582:DDT65582 CTW65582:CTX65582 CKA65582:CKB65582 CAE65582:CAF65582 BQI65582:BQJ65582 BGM65582:BGN65582 AWQ65582:AWR65582 AMU65582:AMV65582 ACY65582:ACZ65582 TC65582:TD65582 JG65582:JH65582 J65582:K65582 WVS45:WVT45 WLW45:WLX45 WCA45:WCB45 VSE45:VSF45 VII45:VIJ45 UYM45:UYN45 UOQ45:UOR45 UEU45:UEV45 TUY45:TUZ45 TLC45:TLD45 TBG45:TBH45 SRK45:SRL45 SHO45:SHP45 RXS45:RXT45 RNW45:RNX45 REA45:REB45 QUE45:QUF45 QKI45:QKJ45 QAM45:QAN45 PQQ45:PQR45 PGU45:PGV45 OWY45:OWZ45 ONC45:OND45 ODG45:ODH45 NTK45:NTL45 NJO45:NJP45 MZS45:MZT45 MPW45:MPX45 MGA45:MGB45 LWE45:LWF45 LMI45:LMJ45 LCM45:LCN45 KSQ45:KSR45 KIU45:KIV45 JYY45:JYZ45 JPC45:JPD45 JFG45:JFH45 IVK45:IVL45 ILO45:ILP45 IBS45:IBT45 HRW45:HRX45 HIA45:HIB45 GYE45:GYF45 GOI45:GOJ45 GEM45:GEN45 FUQ45:FUR45 FKU45:FKV45 FAY45:FAZ45 ERC45:ERD45 EHG45:EHH45 DXK45:DXL45 DNO45:DNP45 DDS45:DDT45 CTW45:CTX45 CKA45:CKB45 CAE45:CAF45 BQI45:BQJ45 BGM45:BGN45 AWQ45:AWR45 AMU45:AMV45 ACY45:ACZ45 TC45:TD45 JG45:JH45 WVT983080 WVT983102 WLX983102 WCB983102 VSF983102 VIJ983102 UYN983102 UOR983102 UEV983102 TUZ983102 TLD983102 TBH983102 SRL983102 SHP983102 RXT983102 RNX983102 REB983102 QUF983102 QKJ983102 QAN983102 PQR983102 PGV983102 OWZ983102 OND983102 ODH983102 NTL983102 NJP983102 MZT983102 MPX983102 MGB983102 LWF983102 LMJ983102 LCN983102 KSR983102 KIV983102 JYZ983102 JPD983102 JFH983102 IVL983102 ILP983102 IBT983102 HRX983102 HIB983102 GYF983102 GOJ983102 GEN983102 FUR983102 FKV983102 FAZ983102 ERD983102 EHH983102 DXL983102 DNP983102 DDT983102 CTX983102 CKB983102 CAF983102 BQJ983102 BGN983102 AWR983102 AMV983102 ACZ983102 TD983102 JH983102 K983102 WVT917566 WLX917566 WCB917566 VSF917566 VIJ917566 UYN917566 UOR917566 UEV917566 TUZ917566 TLD917566 TBH917566 SRL917566 SHP917566 RXT917566 RNX917566 REB917566 QUF917566 QKJ917566 QAN917566 PQR917566 PGV917566 OWZ917566 OND917566 ODH917566 NTL917566 NJP917566 MZT917566 MPX917566 MGB917566 LWF917566 LMJ917566 LCN917566 KSR917566 KIV917566 JYZ917566 JPD917566 JFH917566 IVL917566 ILP917566 IBT917566 HRX917566 HIB917566 GYF917566 GOJ917566 GEN917566 FUR917566 FKV917566 FAZ917566 ERD917566 EHH917566 DXL917566 DNP917566 DDT917566 CTX917566 CKB917566 CAF917566 BQJ917566 BGN917566 AWR917566 AMV917566 ACZ917566 TD917566 JH917566 K917566 WVT852030 WLX852030 WCB852030 VSF852030 VIJ852030 UYN852030 UOR852030 UEV852030 TUZ852030 TLD852030 TBH852030 SRL852030 SHP852030 RXT852030 RNX852030 REB852030 QUF852030 QKJ852030 QAN852030 PQR852030 PGV852030 OWZ852030 OND852030 ODH852030 NTL852030 NJP852030 MZT852030 MPX852030 MGB852030 LWF852030 LMJ852030 LCN852030 KSR852030 KIV852030 JYZ852030 JPD852030 JFH852030 IVL852030 ILP852030 IBT852030 HRX852030 HIB852030 GYF852030 GOJ852030 GEN852030 FUR852030 FKV852030 FAZ852030 ERD852030 EHH852030 DXL852030 DNP852030 DDT852030 CTX852030 CKB852030 CAF852030 BQJ852030 BGN852030 AWR852030 AMV852030 ACZ852030 TD852030 JH852030 K852030 WVT786494 WLX786494 WCB786494 VSF786494 VIJ786494 UYN786494 UOR786494 UEV786494 TUZ786494 TLD786494 TBH786494 SRL786494 SHP786494 RXT786494 RNX786494 REB786494 QUF786494 QKJ786494 QAN786494 PQR786494 PGV786494 OWZ786494 OND786494 ODH786494 NTL786494 NJP786494 MZT786494 MPX786494 MGB786494 LWF786494 LMJ786494 LCN786494 KSR786494 KIV786494 JYZ786494 JPD786494 JFH786494 IVL786494 ILP786494 IBT786494 HRX786494 HIB786494 GYF786494 GOJ786494 GEN786494 FUR786494 FKV786494 FAZ786494 ERD786494 EHH786494 DXL786494 DNP786494 DDT786494 CTX786494 CKB786494 CAF786494 BQJ786494 BGN786494 AWR786494 AMV786494 ACZ786494 TD786494 JH786494 K786494 WVT720958 WLX720958 WCB720958 VSF720958 VIJ720958 UYN720958 UOR720958 UEV720958 TUZ720958 TLD720958 TBH720958 SRL720958 SHP720958 RXT720958 RNX720958 REB720958 QUF720958 QKJ720958 QAN720958 PQR720958 PGV720958 OWZ720958 OND720958 ODH720958 NTL720958 NJP720958 MZT720958 MPX720958 MGB720958 LWF720958 LMJ720958 LCN720958 KSR720958 KIV720958 JYZ720958 JPD720958 JFH720958 IVL720958 ILP720958 IBT720958 HRX720958 HIB720958 GYF720958 GOJ720958 GEN720958 FUR720958 FKV720958 FAZ720958 ERD720958 EHH720958 DXL720958 DNP720958 DDT720958 CTX720958 CKB720958 CAF720958 BQJ720958 BGN720958 AWR720958 AMV720958 ACZ720958 TD720958 JH720958 K720958 WVT655422 WLX655422 WCB655422 VSF655422 VIJ655422 UYN655422 UOR655422 UEV655422 TUZ655422 TLD655422 TBH655422 SRL655422 SHP655422 RXT655422 RNX655422 REB655422 QUF655422 QKJ655422 QAN655422 PQR655422 PGV655422 OWZ655422 OND655422 ODH655422 NTL655422 NJP655422 MZT655422 MPX655422 MGB655422 LWF655422 LMJ655422 LCN655422 KSR655422 KIV655422 JYZ655422 JPD655422 JFH655422 IVL655422 ILP655422 IBT655422 HRX655422 HIB655422 GYF655422 GOJ655422 GEN655422 FUR655422 FKV655422 FAZ655422 ERD655422 EHH655422 DXL655422 DNP655422 DDT655422 CTX655422 CKB655422 CAF655422 BQJ655422 BGN655422 AWR655422 AMV655422 ACZ655422 TD655422 JH655422 K655422 WVT589886 WLX589886 WCB589886 VSF589886 VIJ589886 UYN589886 UOR589886 UEV589886 TUZ589886 TLD589886 TBH589886 SRL589886 SHP589886 RXT589886 RNX589886 REB589886 QUF589886 QKJ589886 QAN589886 PQR589886 PGV589886 OWZ589886 OND589886 ODH589886 NTL589886 NJP589886 MZT589886 MPX589886 MGB589886 LWF589886 LMJ589886 LCN589886 KSR589886 KIV589886 JYZ589886 JPD589886 JFH589886 IVL589886 ILP589886 IBT589886 HRX589886 HIB589886 GYF589886 GOJ589886 GEN589886 FUR589886 FKV589886 FAZ589886 ERD589886 EHH589886 DXL589886 DNP589886 DDT589886 CTX589886 CKB589886 CAF589886 BQJ589886 BGN589886 AWR589886 AMV589886 ACZ589886 TD589886 JH589886 K589886 WVT524350 WLX524350 WCB524350 VSF524350 VIJ524350 UYN524350 UOR524350 UEV524350 TUZ524350 TLD524350 TBH524350 SRL524350 SHP524350 RXT524350 RNX524350 REB524350 QUF524350 QKJ524350 QAN524350 PQR524350 PGV524350 OWZ524350 OND524350 ODH524350 NTL524350 NJP524350 MZT524350 MPX524350 MGB524350 LWF524350 LMJ524350 LCN524350 KSR524350 KIV524350 JYZ524350 JPD524350 JFH524350 IVL524350 ILP524350 IBT524350 HRX524350 HIB524350 GYF524350 GOJ524350 GEN524350 FUR524350 FKV524350 FAZ524350 ERD524350 EHH524350 DXL524350 DNP524350 DDT524350 CTX524350 CKB524350 CAF524350 BQJ524350 BGN524350 AWR524350 AMV524350 ACZ524350 TD524350 JH524350 K524350 WVT458814 WLX458814 WCB458814 VSF458814 VIJ458814 UYN458814 UOR458814 UEV458814 TUZ458814 TLD458814 TBH458814 SRL458814 SHP458814 RXT458814 RNX458814 REB458814 QUF458814 QKJ458814 QAN458814 PQR458814 PGV458814 OWZ458814 OND458814 ODH458814 NTL458814 NJP458814 MZT458814 MPX458814 MGB458814 LWF458814 LMJ458814 LCN458814 KSR458814 KIV458814 JYZ458814 JPD458814 JFH458814 IVL458814 ILP458814 IBT458814 HRX458814 HIB458814 GYF458814 GOJ458814 GEN458814 FUR458814 FKV458814 FAZ458814 ERD458814 EHH458814 DXL458814 DNP458814 DDT458814 CTX458814 CKB458814 CAF458814 BQJ458814 BGN458814 AWR458814 AMV458814 ACZ458814 TD458814 JH458814 K458814 WVT393278 WLX393278 WCB393278 VSF393278 VIJ393278 UYN393278 UOR393278 UEV393278 TUZ393278 TLD393278 TBH393278 SRL393278 SHP393278 RXT393278 RNX393278 REB393278 QUF393278 QKJ393278 QAN393278 PQR393278 PGV393278 OWZ393278 OND393278 ODH393278 NTL393278 NJP393278 MZT393278 MPX393278 MGB393278 LWF393278 LMJ393278 LCN393278 KSR393278 KIV393278 JYZ393278 JPD393278 JFH393278 IVL393278 ILP393278 IBT393278 HRX393278 HIB393278 GYF393278 GOJ393278 GEN393278 FUR393278 FKV393278 FAZ393278 ERD393278 EHH393278 DXL393278 DNP393278 DDT393278 CTX393278 CKB393278 CAF393278 BQJ393278 BGN393278 AWR393278 AMV393278 ACZ393278 TD393278 JH393278 K393278 WVT327742 WLX327742 WCB327742 VSF327742 VIJ327742 UYN327742 UOR327742 UEV327742 TUZ327742 TLD327742 TBH327742 SRL327742 SHP327742 RXT327742 RNX327742 REB327742 QUF327742 QKJ327742 QAN327742 PQR327742 PGV327742 OWZ327742 OND327742 ODH327742 NTL327742 NJP327742 MZT327742 MPX327742 MGB327742 LWF327742 LMJ327742 LCN327742 KSR327742 KIV327742 JYZ327742 JPD327742 JFH327742 IVL327742 ILP327742 IBT327742 HRX327742 HIB327742 GYF327742 GOJ327742 GEN327742 FUR327742 FKV327742 FAZ327742 ERD327742 EHH327742 DXL327742 DNP327742 DDT327742 CTX327742 CKB327742 CAF327742 BQJ327742 BGN327742 AWR327742 AMV327742 ACZ327742 TD327742 JH327742 K327742 WVT262206 WLX262206 WCB262206 VSF262206 VIJ262206 UYN262206 UOR262206 UEV262206 TUZ262206 TLD262206 TBH262206 SRL262206 SHP262206 RXT262206 RNX262206 REB262206 QUF262206 QKJ262206 QAN262206 PQR262206 PGV262206 OWZ262206 OND262206 ODH262206 NTL262206 NJP262206 MZT262206 MPX262206 MGB262206 LWF262206 LMJ262206 LCN262206 KSR262206 KIV262206 JYZ262206 JPD262206 JFH262206 IVL262206 ILP262206 IBT262206 HRX262206 HIB262206 GYF262206 GOJ262206 GEN262206 FUR262206 FKV262206 FAZ262206 ERD262206 EHH262206 DXL262206 DNP262206 DDT262206 CTX262206 CKB262206 CAF262206 BQJ262206 BGN262206 AWR262206 AMV262206 ACZ262206 TD262206 JH262206 K262206 WVT196670 WLX196670 WCB196670 VSF196670 VIJ196670 UYN196670 UOR196670 UEV196670 TUZ196670 TLD196670 TBH196670 SRL196670 SHP196670 RXT196670 RNX196670 REB196670 QUF196670 QKJ196670 QAN196670 PQR196670 PGV196670 OWZ196670 OND196670 ODH196670 NTL196670 NJP196670 MZT196670 MPX196670 MGB196670 LWF196670 LMJ196670 LCN196670 KSR196670 KIV196670 JYZ196670 JPD196670 JFH196670 IVL196670 ILP196670 IBT196670 HRX196670 HIB196670 GYF196670 GOJ196670 GEN196670 FUR196670 FKV196670 FAZ196670 ERD196670 EHH196670 DXL196670 DNP196670 DDT196670 CTX196670 CKB196670 CAF196670 BQJ196670 BGN196670 AWR196670 AMV196670 ACZ196670 TD196670 JH196670 K196670 WVT131134 WLX131134 WCB131134 VSF131134 VIJ131134 UYN131134 UOR131134 UEV131134 TUZ131134 TLD131134 TBH131134 SRL131134 SHP131134 RXT131134 RNX131134 REB131134 QUF131134 QKJ131134 QAN131134 PQR131134 PGV131134 OWZ131134 OND131134 ODH131134 NTL131134 NJP131134 MZT131134 MPX131134 MGB131134 LWF131134 LMJ131134 LCN131134 KSR131134 KIV131134 JYZ131134 JPD131134 JFH131134 IVL131134 ILP131134 IBT131134 HRX131134 HIB131134 GYF131134 GOJ131134 GEN131134 FUR131134 FKV131134 FAZ131134 ERD131134 EHH131134 DXL131134 DNP131134 DDT131134 CTX131134 CKB131134 CAF131134 BQJ131134 BGN131134 AWR131134 AMV131134 ACZ131134 TD131134 JH131134 K131134 WVT65598 WLX65598 WCB65598 VSF65598 VIJ65598 UYN65598 UOR65598 UEV65598 TUZ65598 TLD65598 TBH65598 SRL65598 SHP65598 RXT65598 RNX65598 REB65598 QUF65598 QKJ65598 QAN65598 PQR65598 PGV65598 OWZ65598 OND65598 ODH65598 NTL65598 NJP65598 MZT65598 MPX65598 MGB65598 LWF65598 LMJ65598 LCN65598 KSR65598 KIV65598 JYZ65598 JPD65598 JFH65598 IVL65598 ILP65598 IBT65598 HRX65598 HIB65598 GYF65598 GOJ65598 GEN65598 FUR65598 FKV65598 FAZ65598 ERD65598 EHH65598 DXL65598 DNP65598 DDT65598 CTX65598 CKB65598 CAF65598 BQJ65598 BGN65598 AWR65598 AMV65598 ACZ65598 TD65598 JH65598 K65598 WVT61 WLX61 WCB61 VSF61 VIJ61 UYN61 UOR61 UEV61 TUZ61 TLD61 TBH61 SRL61 SHP61 RXT61 RNX61 REB61 QUF61 QKJ61 QAN61 PQR61 PGV61 OWZ61 OND61 ODH61 NTL61 NJP61 MZT61 MPX61 MGB61 LWF61 LMJ61 LCN61 KSR61 KIV61 JYZ61 JPD61 JFH61 IVL61 ILP61 IBT61 HRX61 HIB61 GYF61 GOJ61 GEN61 FUR61 FKV61 FAZ61 ERD61 EHH61 DXL61 DNP61 DDT61 CTX61 CKB61 CAF61 BQJ61 BGN61 AWR61 AMV61 ACZ61 TD61 JH61 K61 WVT983108 WLX983108 WCB983108 VSF983108 VIJ983108 UYN983108 UOR983108 UEV983108 TUZ983108 TLD983108 TBH983108 SRL983108 SHP983108 RXT983108 RNX983108 REB983108 QUF983108 QKJ983108 QAN983108 PQR983108 PGV983108 OWZ983108 OND983108 ODH983108 NTL983108 NJP983108 MZT983108 MPX983108 MGB983108 LWF983108 LMJ983108 LCN983108 KSR983108 KIV983108 JYZ983108 JPD983108 JFH983108 IVL983108 ILP983108 IBT983108 HRX983108 HIB983108 GYF983108 GOJ983108 GEN983108 FUR983108 FKV983108 FAZ983108 ERD983108 EHH983108 DXL983108 DNP983108 DDT983108 CTX983108 CKB983108 CAF983108 BQJ983108 BGN983108 AWR983108 AMV983108 ACZ983108 TD983108 JH983108 K983108 WVT917572 WLX917572 WCB917572 VSF917572 VIJ917572 UYN917572 UOR917572 UEV917572 TUZ917572 TLD917572 TBH917572 SRL917572 SHP917572 RXT917572 RNX917572 REB917572 QUF917572 QKJ917572 QAN917572 PQR917572 PGV917572 OWZ917572 OND917572 ODH917572 NTL917572 NJP917572 MZT917572 MPX917572 MGB917572 LWF917572 LMJ917572 LCN917572 KSR917572 KIV917572 JYZ917572 JPD917572 JFH917572 IVL917572 ILP917572 IBT917572 HRX917572 HIB917572 GYF917572 GOJ917572 GEN917572 FUR917572 FKV917572 FAZ917572 ERD917572 EHH917572 DXL917572 DNP917572 DDT917572 CTX917572 CKB917572 CAF917572 BQJ917572 BGN917572 AWR917572 AMV917572 ACZ917572 TD917572 JH917572 K917572 WVT852036 WLX852036 WCB852036 VSF852036 VIJ852036 UYN852036 UOR852036 UEV852036 TUZ852036 TLD852036 TBH852036 SRL852036 SHP852036 RXT852036 RNX852036 REB852036 QUF852036 QKJ852036 QAN852036 PQR852036 PGV852036 OWZ852036 OND852036 ODH852036 NTL852036 NJP852036 MZT852036 MPX852036 MGB852036 LWF852036 LMJ852036 LCN852036 KSR852036 KIV852036 JYZ852036 JPD852036 JFH852036 IVL852036 ILP852036 IBT852036 HRX852036 HIB852036 GYF852036 GOJ852036 GEN852036 FUR852036 FKV852036 FAZ852036 ERD852036 EHH852036 DXL852036 DNP852036 DDT852036 CTX852036 CKB852036 CAF852036 BQJ852036 BGN852036 AWR852036 AMV852036 ACZ852036 TD852036 JH852036 K852036 WVT786500 WLX786500 WCB786500 VSF786500 VIJ786500 UYN786500 UOR786500 UEV786500 TUZ786500 TLD786500 TBH786500 SRL786500 SHP786500 RXT786500 RNX786500 REB786500 QUF786500 QKJ786500 QAN786500 PQR786500 PGV786500 OWZ786500 OND786500 ODH786500 NTL786500 NJP786500 MZT786500 MPX786500 MGB786500 LWF786500 LMJ786500 LCN786500 KSR786500 KIV786500 JYZ786500 JPD786500 JFH786500 IVL786500 ILP786500 IBT786500 HRX786500 HIB786500 GYF786500 GOJ786500 GEN786500 FUR786500 FKV786500 FAZ786500 ERD786500 EHH786500 DXL786500 DNP786500 DDT786500 CTX786500 CKB786500 CAF786500 BQJ786500 BGN786500 AWR786500 AMV786500 ACZ786500 TD786500 JH786500 K786500 WVT720964 WLX720964 WCB720964 VSF720964 VIJ720964 UYN720964 UOR720964 UEV720964 TUZ720964 TLD720964 TBH720964 SRL720964 SHP720964 RXT720964 RNX720964 REB720964 QUF720964 QKJ720964 QAN720964 PQR720964 PGV720964 OWZ720964 OND720964 ODH720964 NTL720964 NJP720964 MZT720964 MPX720964 MGB720964 LWF720964 LMJ720964 LCN720964 KSR720964 KIV720964 JYZ720964 JPD720964 JFH720964 IVL720964 ILP720964 IBT720964 HRX720964 HIB720964 GYF720964 GOJ720964 GEN720964 FUR720964 FKV720964 FAZ720964 ERD720964 EHH720964 DXL720964 DNP720964 DDT720964 CTX720964 CKB720964 CAF720964 BQJ720964 BGN720964 AWR720964 AMV720964 ACZ720964 TD720964 JH720964 K720964 WVT655428 WLX655428 WCB655428 VSF655428 VIJ655428 UYN655428 UOR655428 UEV655428 TUZ655428 TLD655428 TBH655428 SRL655428 SHP655428 RXT655428 RNX655428 REB655428 QUF655428 QKJ655428 QAN655428 PQR655428 PGV655428 OWZ655428 OND655428 ODH655428 NTL655428 NJP655428 MZT655428 MPX655428 MGB655428 LWF655428 LMJ655428 LCN655428 KSR655428 KIV655428 JYZ655428 JPD655428 JFH655428 IVL655428 ILP655428 IBT655428 HRX655428 HIB655428 GYF655428 GOJ655428 GEN655428 FUR655428 FKV655428 FAZ655428 ERD655428 EHH655428 DXL655428 DNP655428 DDT655428 CTX655428 CKB655428 CAF655428 BQJ655428 BGN655428 AWR655428 AMV655428 ACZ655428 TD655428 JH655428 K655428 WVT589892 WLX589892 WCB589892 VSF589892 VIJ589892 UYN589892 UOR589892 UEV589892 TUZ589892 TLD589892 TBH589892 SRL589892 SHP589892 RXT589892 RNX589892 REB589892 QUF589892 QKJ589892 QAN589892 PQR589892 PGV589892 OWZ589892 OND589892 ODH589892 NTL589892 NJP589892 MZT589892 MPX589892 MGB589892 LWF589892 LMJ589892 LCN589892 KSR589892 KIV589892 JYZ589892 JPD589892 JFH589892 IVL589892 ILP589892 IBT589892 HRX589892 HIB589892 GYF589892 GOJ589892 GEN589892 FUR589892 FKV589892 FAZ589892 ERD589892 EHH589892 DXL589892 DNP589892 DDT589892 CTX589892 CKB589892 CAF589892 BQJ589892 BGN589892 AWR589892 AMV589892 ACZ589892 TD589892 JH589892 K589892 WVT524356 WLX524356 WCB524356 VSF524356 VIJ524356 UYN524356 UOR524356 UEV524356 TUZ524356 TLD524356 TBH524356 SRL524356 SHP524356 RXT524356 RNX524356 REB524356 QUF524356 QKJ524356 QAN524356 PQR524356 PGV524356 OWZ524356 OND524356 ODH524356 NTL524356 NJP524356 MZT524356 MPX524356 MGB524356 LWF524356 LMJ524356 LCN524356 KSR524356 KIV524356 JYZ524356 JPD524356 JFH524356 IVL524356 ILP524356 IBT524356 HRX524356 HIB524356 GYF524356 GOJ524356 GEN524356 FUR524356 FKV524356 FAZ524356 ERD524356 EHH524356 DXL524356 DNP524356 DDT524356 CTX524356 CKB524356 CAF524356 BQJ524356 BGN524356 AWR524356 AMV524356 ACZ524356 TD524356 JH524356 K524356 WVT458820 WLX458820 WCB458820 VSF458820 VIJ458820 UYN458820 UOR458820 UEV458820 TUZ458820 TLD458820 TBH458820 SRL458820 SHP458820 RXT458820 RNX458820 REB458820 QUF458820 QKJ458820 QAN458820 PQR458820 PGV458820 OWZ458820 OND458820 ODH458820 NTL458820 NJP458820 MZT458820 MPX458820 MGB458820 LWF458820 LMJ458820 LCN458820 KSR458820 KIV458820 JYZ458820 JPD458820 JFH458820 IVL458820 ILP458820 IBT458820 HRX458820 HIB458820 GYF458820 GOJ458820 GEN458820 FUR458820 FKV458820 FAZ458820 ERD458820 EHH458820 DXL458820 DNP458820 DDT458820 CTX458820 CKB458820 CAF458820 BQJ458820 BGN458820 AWR458820 AMV458820 ACZ458820 TD458820 JH458820 K458820 WVT393284 WLX393284 WCB393284 VSF393284 VIJ393284 UYN393284 UOR393284 UEV393284 TUZ393284 TLD393284 TBH393284 SRL393284 SHP393284 RXT393284 RNX393284 REB393284 QUF393284 QKJ393284 QAN393284 PQR393284 PGV393284 OWZ393284 OND393284 ODH393284 NTL393284 NJP393284 MZT393284 MPX393284 MGB393284 LWF393284 LMJ393284 LCN393284 KSR393284 KIV393284 JYZ393284 JPD393284 JFH393284 IVL393284 ILP393284 IBT393284 HRX393284 HIB393284 GYF393284 GOJ393284 GEN393284 FUR393284 FKV393284 FAZ393284 ERD393284 EHH393284 DXL393284 DNP393284 DDT393284 CTX393284 CKB393284 CAF393284 BQJ393284 BGN393284 AWR393284 AMV393284 ACZ393284 TD393284 JH393284 K393284 WVT327748 WLX327748 WCB327748 VSF327748 VIJ327748 UYN327748 UOR327748 UEV327748 TUZ327748 TLD327748 TBH327748 SRL327748 SHP327748 RXT327748 RNX327748 REB327748 QUF327748 QKJ327748 QAN327748 PQR327748 PGV327748 OWZ327748 OND327748 ODH327748 NTL327748 NJP327748 MZT327748 MPX327748 MGB327748 LWF327748 LMJ327748 LCN327748 KSR327748 KIV327748 JYZ327748 JPD327748 JFH327748 IVL327748 ILP327748 IBT327748 HRX327748 HIB327748 GYF327748 GOJ327748 GEN327748 FUR327748 FKV327748 FAZ327748 ERD327748 EHH327748 DXL327748 DNP327748 DDT327748 CTX327748 CKB327748 CAF327748 BQJ327748 BGN327748 AWR327748 AMV327748 ACZ327748 TD327748 JH327748 K327748 WVT262212 WLX262212 WCB262212 VSF262212 VIJ262212 UYN262212 UOR262212 UEV262212 TUZ262212 TLD262212 TBH262212 SRL262212 SHP262212 RXT262212 RNX262212 REB262212 QUF262212 QKJ262212 QAN262212 PQR262212 PGV262212 OWZ262212 OND262212 ODH262212 NTL262212 NJP262212 MZT262212 MPX262212 MGB262212 LWF262212 LMJ262212 LCN262212 KSR262212 KIV262212 JYZ262212 JPD262212 JFH262212 IVL262212 ILP262212 IBT262212 HRX262212 HIB262212 GYF262212 GOJ262212 GEN262212 FUR262212 FKV262212 FAZ262212 ERD262212 EHH262212 DXL262212 DNP262212 DDT262212 CTX262212 CKB262212 CAF262212 BQJ262212 BGN262212 AWR262212 AMV262212 ACZ262212 TD262212 JH262212 K262212 WVT196676 WLX196676 WCB196676 VSF196676 VIJ196676 UYN196676 UOR196676 UEV196676 TUZ196676 TLD196676 TBH196676 SRL196676 SHP196676 RXT196676 RNX196676 REB196676 QUF196676 QKJ196676 QAN196676 PQR196676 PGV196676 OWZ196676 OND196676 ODH196676 NTL196676 NJP196676 MZT196676 MPX196676 MGB196676 LWF196676 LMJ196676 LCN196676 KSR196676 KIV196676 JYZ196676 JPD196676 JFH196676 IVL196676 ILP196676 IBT196676 HRX196676 HIB196676 GYF196676 GOJ196676 GEN196676 FUR196676 FKV196676 FAZ196676 ERD196676 EHH196676 DXL196676 DNP196676 DDT196676 CTX196676 CKB196676 CAF196676 BQJ196676 BGN196676 AWR196676 AMV196676 ACZ196676 TD196676 JH196676 K196676 WVT131140 WLX131140 WCB131140 VSF131140 VIJ131140 UYN131140 UOR131140 UEV131140 TUZ131140 TLD131140 TBH131140 SRL131140 SHP131140 RXT131140 RNX131140 REB131140 QUF131140 QKJ131140 QAN131140 PQR131140 PGV131140 OWZ131140 OND131140 ODH131140 NTL131140 NJP131140 MZT131140 MPX131140 MGB131140 LWF131140 LMJ131140 LCN131140 KSR131140 KIV131140 JYZ131140 JPD131140 JFH131140 IVL131140 ILP131140 IBT131140 HRX131140 HIB131140 GYF131140 GOJ131140 GEN131140 FUR131140 FKV131140 FAZ131140 ERD131140 EHH131140 DXL131140 DNP131140 DDT131140 CTX131140 CKB131140 CAF131140 BQJ131140 BGN131140 AWR131140 AMV131140 ACZ131140 TD131140 JH131140 K131140 WVT65604 WLX65604 WCB65604 VSF65604 VIJ65604 UYN65604 UOR65604 UEV65604 TUZ65604 TLD65604 TBH65604 SRL65604 SHP65604 RXT65604 RNX65604 REB65604 QUF65604 QKJ65604 QAN65604 PQR65604 PGV65604 OWZ65604 OND65604 ODH65604 NTL65604 NJP65604 MZT65604 MPX65604 MGB65604 LWF65604 LMJ65604 LCN65604 KSR65604 KIV65604 JYZ65604 JPD65604 JFH65604 IVL65604 ILP65604 IBT65604 HRX65604 HIB65604 GYF65604 GOJ65604 GEN65604 FUR65604 FKV65604 FAZ65604 ERD65604 EHH65604 DXL65604 DNP65604 DDT65604 CTX65604 CKB65604 CAF65604 BQJ65604 BGN65604 AWR65604 AMV65604 ACZ65604 TD65604 JH65604 K65604 WVT67 WLX67 WCB67 VSF67 VIJ67 UYN67 UOR67 UEV67 TUZ67 TLD67 TBH67 SRL67 SHP67 RXT67 RNX67 REB67 QUF67 QKJ67 QAN67 PQR67 PGV67 OWZ67 OND67 ODH67 NTL67 NJP67 MZT67 MPX67 MGB67 LWF67 LMJ67 LCN67 KSR67 KIV67 JYZ67 JPD67 JFH67 IVL67 ILP67 IBT67 HRX67 HIB67 GYF67 GOJ67 GEN67 FUR67 FKV67 FAZ67 ERD67 EHH67 DXL67 DNP67 DDT67 CTX67 CKB67 CAF67 BQJ67 BGN67 AWR67 AMV67 ACZ67 TD67 JH67 K67 WVT983106 WLX983106 WCB983106 VSF983106 VIJ983106 UYN983106 UOR983106 UEV983106 TUZ983106 TLD983106 TBH983106 SRL983106 SHP983106 RXT983106 RNX983106 REB983106 QUF983106 QKJ983106 QAN983106 PQR983106 PGV983106 OWZ983106 OND983106 ODH983106 NTL983106 NJP983106 MZT983106 MPX983106 MGB983106 LWF983106 LMJ983106 LCN983106 KSR983106 KIV983106 JYZ983106 JPD983106 JFH983106 IVL983106 ILP983106 IBT983106 HRX983106 HIB983106 GYF983106 GOJ983106 GEN983106 FUR983106 FKV983106 FAZ983106 ERD983106 EHH983106 DXL983106 DNP983106 DDT983106 CTX983106 CKB983106 CAF983106 BQJ983106 BGN983106 AWR983106 AMV983106 ACZ983106 TD983106 JH983106 K983106 WVT917570 WLX917570 WCB917570 VSF917570 VIJ917570 UYN917570 UOR917570 UEV917570 TUZ917570 TLD917570 TBH917570 SRL917570 SHP917570 RXT917570 RNX917570 REB917570 QUF917570 QKJ917570 QAN917570 PQR917570 PGV917570 OWZ917570 OND917570 ODH917570 NTL917570 NJP917570 MZT917570 MPX917570 MGB917570 LWF917570 LMJ917570 LCN917570 KSR917570 KIV917570 JYZ917570 JPD917570 JFH917570 IVL917570 ILP917570 IBT917570 HRX917570 HIB917570 GYF917570 GOJ917570 GEN917570 FUR917570 FKV917570 FAZ917570 ERD917570 EHH917570 DXL917570 DNP917570 DDT917570 CTX917570 CKB917570 CAF917570 BQJ917570 BGN917570 AWR917570 AMV917570 ACZ917570 TD917570 JH917570 K917570 WVT852034 WLX852034 WCB852034 VSF852034 VIJ852034 UYN852034 UOR852034 UEV852034 TUZ852034 TLD852034 TBH852034 SRL852034 SHP852034 RXT852034 RNX852034 REB852034 QUF852034 QKJ852034 QAN852034 PQR852034 PGV852034 OWZ852034 OND852034 ODH852034 NTL852034 NJP852034 MZT852034 MPX852034 MGB852034 LWF852034 LMJ852034 LCN852034 KSR852034 KIV852034 JYZ852034 JPD852034 JFH852034 IVL852034 ILP852034 IBT852034 HRX852034 HIB852034 GYF852034 GOJ852034 GEN852034 FUR852034 FKV852034 FAZ852034 ERD852034 EHH852034 DXL852034 DNP852034 DDT852034 CTX852034 CKB852034 CAF852034 BQJ852034 BGN852034 AWR852034 AMV852034 ACZ852034 TD852034 JH852034 K852034 WVT786498 WLX786498 WCB786498 VSF786498 VIJ786498 UYN786498 UOR786498 UEV786498 TUZ786498 TLD786498 TBH786498 SRL786498 SHP786498 RXT786498 RNX786498 REB786498 QUF786498 QKJ786498 QAN786498 PQR786498 PGV786498 OWZ786498 OND786498 ODH786498 NTL786498 NJP786498 MZT786498 MPX786498 MGB786498 LWF786498 LMJ786498 LCN786498 KSR786498 KIV786498 JYZ786498 JPD786498 JFH786498 IVL786498 ILP786498 IBT786498 HRX786498 HIB786498 GYF786498 GOJ786498 GEN786498 FUR786498 FKV786498 FAZ786498 ERD786498 EHH786498 DXL786498 DNP786498 DDT786498 CTX786498 CKB786498 CAF786498 BQJ786498 BGN786498 AWR786498 AMV786498 ACZ786498 TD786498 JH786498 K786498 WVT720962 WLX720962 WCB720962 VSF720962 VIJ720962 UYN720962 UOR720962 UEV720962 TUZ720962 TLD720962 TBH720962 SRL720962 SHP720962 RXT720962 RNX720962 REB720962 QUF720962 QKJ720962 QAN720962 PQR720962 PGV720962 OWZ720962 OND720962 ODH720962 NTL720962 NJP720962 MZT720962 MPX720962 MGB720962 LWF720962 LMJ720962 LCN720962 KSR720962 KIV720962 JYZ720962 JPD720962 JFH720962 IVL720962 ILP720962 IBT720962 HRX720962 HIB720962 GYF720962 GOJ720962 GEN720962 FUR720962 FKV720962 FAZ720962 ERD720962 EHH720962 DXL720962 DNP720962 DDT720962 CTX720962 CKB720962 CAF720962 BQJ720962 BGN720962 AWR720962 AMV720962 ACZ720962 TD720962 JH720962 K720962 WVT655426 WLX655426 WCB655426 VSF655426 VIJ655426 UYN655426 UOR655426 UEV655426 TUZ655426 TLD655426 TBH655426 SRL655426 SHP655426 RXT655426 RNX655426 REB655426 QUF655426 QKJ655426 QAN655426 PQR655426 PGV655426 OWZ655426 OND655426 ODH655426 NTL655426 NJP655426 MZT655426 MPX655426 MGB655426 LWF655426 LMJ655426 LCN655426 KSR655426 KIV655426 JYZ655426 JPD655426 JFH655426 IVL655426 ILP655426 IBT655426 HRX655426 HIB655426 GYF655426 GOJ655426 GEN655426 FUR655426 FKV655426 FAZ655426 ERD655426 EHH655426 DXL655426 DNP655426 DDT655426 CTX655426 CKB655426 CAF655426 BQJ655426 BGN655426 AWR655426 AMV655426 ACZ655426 TD655426 JH655426 K655426 WVT589890 WLX589890 WCB589890 VSF589890 VIJ589890 UYN589890 UOR589890 UEV589890 TUZ589890 TLD589890 TBH589890 SRL589890 SHP589890 RXT589890 RNX589890 REB589890 QUF589890 QKJ589890 QAN589890 PQR589890 PGV589890 OWZ589890 OND589890 ODH589890 NTL589890 NJP589890 MZT589890 MPX589890 MGB589890 LWF589890 LMJ589890 LCN589890 KSR589890 KIV589890 JYZ589890 JPD589890 JFH589890 IVL589890 ILP589890 IBT589890 HRX589890 HIB589890 GYF589890 GOJ589890 GEN589890 FUR589890 FKV589890 FAZ589890 ERD589890 EHH589890 DXL589890 DNP589890 DDT589890 CTX589890 CKB589890 CAF589890 BQJ589890 BGN589890 AWR589890 AMV589890 ACZ589890 TD589890 JH589890 K589890 WVT524354 WLX524354 WCB524354 VSF524354 VIJ524354 UYN524354 UOR524354 UEV524354 TUZ524354 TLD524354 TBH524354 SRL524354 SHP524354 RXT524354 RNX524354 REB524354 QUF524354 QKJ524354 QAN524354 PQR524354 PGV524354 OWZ524354 OND524354 ODH524354 NTL524354 NJP524354 MZT524354 MPX524354 MGB524354 LWF524354 LMJ524354 LCN524354 KSR524354 KIV524354 JYZ524354 JPD524354 JFH524354 IVL524354 ILP524354 IBT524354 HRX524354 HIB524354 GYF524354 GOJ524354 GEN524354 FUR524354 FKV524354 FAZ524354 ERD524354 EHH524354 DXL524354 DNP524354 DDT524354 CTX524354 CKB524354 CAF524354 BQJ524354 BGN524354 AWR524354 AMV524354 ACZ524354 TD524354 JH524354 K524354 WVT458818 WLX458818 WCB458818 VSF458818 VIJ458818 UYN458818 UOR458818 UEV458818 TUZ458818 TLD458818 TBH458818 SRL458818 SHP458818 RXT458818 RNX458818 REB458818 QUF458818 QKJ458818 QAN458818 PQR458818 PGV458818 OWZ458818 OND458818 ODH458818 NTL458818 NJP458818 MZT458818 MPX458818 MGB458818 LWF458818 LMJ458818 LCN458818 KSR458818 KIV458818 JYZ458818 JPD458818 JFH458818 IVL458818 ILP458818 IBT458818 HRX458818 HIB458818 GYF458818 GOJ458818 GEN458818 FUR458818 FKV458818 FAZ458818 ERD458818 EHH458818 DXL458818 DNP458818 DDT458818 CTX458818 CKB458818 CAF458818 BQJ458818 BGN458818 AWR458818 AMV458818 ACZ458818 TD458818 JH458818 K458818 WVT393282 WLX393282 WCB393282 VSF393282 VIJ393282 UYN393282 UOR393282 UEV393282 TUZ393282 TLD393282 TBH393282 SRL393282 SHP393282 RXT393282 RNX393282 REB393282 QUF393282 QKJ393282 QAN393282 PQR393282 PGV393282 OWZ393282 OND393282 ODH393282 NTL393282 NJP393282 MZT393282 MPX393282 MGB393282 LWF393282 LMJ393282 LCN393282 KSR393282 KIV393282 JYZ393282 JPD393282 JFH393282 IVL393282 ILP393282 IBT393282 HRX393282 HIB393282 GYF393282 GOJ393282 GEN393282 FUR393282 FKV393282 FAZ393282 ERD393282 EHH393282 DXL393282 DNP393282 DDT393282 CTX393282 CKB393282 CAF393282 BQJ393282 BGN393282 AWR393282 AMV393282 ACZ393282 TD393282 JH393282 K393282 WVT327746 WLX327746 WCB327746 VSF327746 VIJ327746 UYN327746 UOR327746 UEV327746 TUZ327746 TLD327746 TBH327746 SRL327746 SHP327746 RXT327746 RNX327746 REB327746 QUF327746 QKJ327746 QAN327746 PQR327746 PGV327746 OWZ327746 OND327746 ODH327746 NTL327746 NJP327746 MZT327746 MPX327746 MGB327746 LWF327746 LMJ327746 LCN327746 KSR327746 KIV327746 JYZ327746 JPD327746 JFH327746 IVL327746 ILP327746 IBT327746 HRX327746 HIB327746 GYF327746 GOJ327746 GEN327746 FUR327746 FKV327746 FAZ327746 ERD327746 EHH327746 DXL327746 DNP327746 DDT327746 CTX327746 CKB327746 CAF327746 BQJ327746 BGN327746 AWR327746 AMV327746 ACZ327746 TD327746 JH327746 K327746 WVT262210 WLX262210 WCB262210 VSF262210 VIJ262210 UYN262210 UOR262210 UEV262210 TUZ262210 TLD262210 TBH262210 SRL262210 SHP262210 RXT262210 RNX262210 REB262210 QUF262210 QKJ262210 QAN262210 PQR262210 PGV262210 OWZ262210 OND262210 ODH262210 NTL262210 NJP262210 MZT262210 MPX262210 MGB262210 LWF262210 LMJ262210 LCN262210 KSR262210 KIV262210 JYZ262210 JPD262210 JFH262210 IVL262210 ILP262210 IBT262210 HRX262210 HIB262210 GYF262210 GOJ262210 GEN262210 FUR262210 FKV262210 FAZ262210 ERD262210 EHH262210 DXL262210 DNP262210 DDT262210 CTX262210 CKB262210 CAF262210 BQJ262210 BGN262210 AWR262210 AMV262210 ACZ262210 TD262210 JH262210 K262210 WVT196674 WLX196674 WCB196674 VSF196674 VIJ196674 UYN196674 UOR196674 UEV196674 TUZ196674 TLD196674 TBH196674 SRL196674 SHP196674 RXT196674 RNX196674 REB196674 QUF196674 QKJ196674 QAN196674 PQR196674 PGV196674 OWZ196674 OND196674 ODH196674 NTL196674 NJP196674 MZT196674 MPX196674 MGB196674 LWF196674 LMJ196674 LCN196674 KSR196674 KIV196674 JYZ196674 JPD196674 JFH196674 IVL196674 ILP196674 IBT196674 HRX196674 HIB196674 GYF196674 GOJ196674 GEN196674 FUR196674 FKV196674 FAZ196674 ERD196674 EHH196674 DXL196674 DNP196674 DDT196674 CTX196674 CKB196674 CAF196674 BQJ196674 BGN196674 AWR196674 AMV196674 ACZ196674 TD196674 JH196674 K196674 WVT131138 WLX131138 WCB131138 VSF131138 VIJ131138 UYN131138 UOR131138 UEV131138 TUZ131138 TLD131138 TBH131138 SRL131138 SHP131138 RXT131138 RNX131138 REB131138 QUF131138 QKJ131138 QAN131138 PQR131138 PGV131138 OWZ131138 OND131138 ODH131138 NTL131138 NJP131138 MZT131138 MPX131138 MGB131138 LWF131138 LMJ131138 LCN131138 KSR131138 KIV131138 JYZ131138 JPD131138 JFH131138 IVL131138 ILP131138 IBT131138 HRX131138 HIB131138 GYF131138 GOJ131138 GEN131138 FUR131138 FKV131138 FAZ131138 ERD131138 EHH131138 DXL131138 DNP131138 DDT131138 CTX131138 CKB131138 CAF131138 BQJ131138 BGN131138 AWR131138 AMV131138 ACZ131138 TD131138 JH131138 K131138 WVT65602 WLX65602 WCB65602 VSF65602 VIJ65602 UYN65602 UOR65602 UEV65602 TUZ65602 TLD65602 TBH65602 SRL65602 SHP65602 RXT65602 RNX65602 REB65602 QUF65602 QKJ65602 QAN65602 PQR65602 PGV65602 OWZ65602 OND65602 ODH65602 NTL65602 NJP65602 MZT65602 MPX65602 MGB65602 LWF65602 LMJ65602 LCN65602 KSR65602 KIV65602 JYZ65602 JPD65602 JFH65602 IVL65602 ILP65602 IBT65602 HRX65602 HIB65602 GYF65602 GOJ65602 GEN65602 FUR65602 FKV65602 FAZ65602 ERD65602 EHH65602 DXL65602 DNP65602 DDT65602 CTX65602 CKB65602 CAF65602 BQJ65602 BGN65602 AWR65602 AMV65602 ACZ65602 TD65602 JH65602 K65602 WVT65 WLX65 WCB65 VSF65 VIJ65 UYN65 UOR65 UEV65 TUZ65 TLD65 TBH65 SRL65 SHP65 RXT65 RNX65 REB65 QUF65 QKJ65 QAN65 PQR65 PGV65 OWZ65 OND65 ODH65 NTL65 NJP65 MZT65 MPX65 MGB65 LWF65 LMJ65 LCN65 KSR65 KIV65 JYZ65 JPD65 JFH65 IVL65 ILP65 IBT65 HRX65 HIB65 GYF65 GOJ65 GEN65 FUR65 FKV65 FAZ65 ERD65 EHH65 DXL65 DNP65 DDT65 CTX65 CKB65 CAF65 BQJ65 BGN65 AWR65 AMV65 ACZ65 TD65 JH65 K65 WVT983100 WLX983100 WCB983100 VSF983100 VIJ983100 UYN983100 UOR983100 UEV983100 TUZ983100 TLD983100 TBH983100 SRL983100 SHP983100 RXT983100 RNX983100 REB983100 QUF983100 QKJ983100 QAN983100 PQR983100 PGV983100 OWZ983100 OND983100 ODH983100 NTL983100 NJP983100 MZT983100 MPX983100 MGB983100 LWF983100 LMJ983100 LCN983100 KSR983100 KIV983100 JYZ983100 JPD983100 JFH983100 IVL983100 ILP983100 IBT983100 HRX983100 HIB983100 GYF983100 GOJ983100 GEN983100 FUR983100 FKV983100 FAZ983100 ERD983100 EHH983100 DXL983100 DNP983100 DDT983100 CTX983100 CKB983100 CAF983100 BQJ983100 BGN983100 AWR983100 AMV983100 ACZ983100 TD983100 JH983100 K983100 WVT917564 WLX917564 WCB917564 VSF917564 VIJ917564 UYN917564 UOR917564 UEV917564 TUZ917564 TLD917564 TBH917564 SRL917564 SHP917564 RXT917564 RNX917564 REB917564 QUF917564 QKJ917564 QAN917564 PQR917564 PGV917564 OWZ917564 OND917564 ODH917564 NTL917564 NJP917564 MZT917564 MPX917564 MGB917564 LWF917564 LMJ917564 LCN917564 KSR917564 KIV917564 JYZ917564 JPD917564 JFH917564 IVL917564 ILP917564 IBT917564 HRX917564 HIB917564 GYF917564 GOJ917564 GEN917564 FUR917564 FKV917564 FAZ917564 ERD917564 EHH917564 DXL917564 DNP917564 DDT917564 CTX917564 CKB917564 CAF917564 BQJ917564 BGN917564 AWR917564 AMV917564 ACZ917564 TD917564 JH917564 K917564 WVT852028 WLX852028 WCB852028 VSF852028 VIJ852028 UYN852028 UOR852028 UEV852028 TUZ852028 TLD852028 TBH852028 SRL852028 SHP852028 RXT852028 RNX852028 REB852028 QUF852028 QKJ852028 QAN852028 PQR852028 PGV852028 OWZ852028 OND852028 ODH852028 NTL852028 NJP852028 MZT852028 MPX852028 MGB852028 LWF852028 LMJ852028 LCN852028 KSR852028 KIV852028 JYZ852028 JPD852028 JFH852028 IVL852028 ILP852028 IBT852028 HRX852028 HIB852028 GYF852028 GOJ852028 GEN852028 FUR852028 FKV852028 FAZ852028 ERD852028 EHH852028 DXL852028 DNP852028 DDT852028 CTX852028 CKB852028 CAF852028 BQJ852028 BGN852028 AWR852028 AMV852028 ACZ852028 TD852028 JH852028 K852028 WVT786492 WLX786492 WCB786492 VSF786492 VIJ786492 UYN786492 UOR786492 UEV786492 TUZ786492 TLD786492 TBH786492 SRL786492 SHP786492 RXT786492 RNX786492 REB786492 QUF786492 QKJ786492 QAN786492 PQR786492 PGV786492 OWZ786492 OND786492 ODH786492 NTL786492 NJP786492 MZT786492 MPX786492 MGB786492 LWF786492 LMJ786492 LCN786492 KSR786492 KIV786492 JYZ786492 JPD786492 JFH786492 IVL786492 ILP786492 IBT786492 HRX786492 HIB786492 GYF786492 GOJ786492 GEN786492 FUR786492 FKV786492 FAZ786492 ERD786492 EHH786492 DXL786492 DNP786492 DDT786492 CTX786492 CKB786492 CAF786492 BQJ786492 BGN786492 AWR786492 AMV786492 ACZ786492 TD786492 JH786492 K786492 WVT720956 WLX720956 WCB720956 VSF720956 VIJ720956 UYN720956 UOR720956 UEV720956 TUZ720956 TLD720956 TBH720956 SRL720956 SHP720956 RXT720956 RNX720956 REB720956 QUF720956 QKJ720956 QAN720956 PQR720956 PGV720956 OWZ720956 OND720956 ODH720956 NTL720956 NJP720956 MZT720956 MPX720956 MGB720956 LWF720956 LMJ720956 LCN720956 KSR720956 KIV720956 JYZ720956 JPD720956 JFH720956 IVL720956 ILP720956 IBT720956 HRX720956 HIB720956 GYF720956 GOJ720956 GEN720956 FUR720956 FKV720956 FAZ720956 ERD720956 EHH720956 DXL720956 DNP720956 DDT720956 CTX720956 CKB720956 CAF720956 BQJ720956 BGN720956 AWR720956 AMV720956 ACZ720956 TD720956 JH720956 K720956 WVT655420 WLX655420 WCB655420 VSF655420 VIJ655420 UYN655420 UOR655420 UEV655420 TUZ655420 TLD655420 TBH655420 SRL655420 SHP655420 RXT655420 RNX655420 REB655420 QUF655420 QKJ655420 QAN655420 PQR655420 PGV655420 OWZ655420 OND655420 ODH655420 NTL655420 NJP655420 MZT655420 MPX655420 MGB655420 LWF655420 LMJ655420 LCN655420 KSR655420 KIV655420 JYZ655420 JPD655420 JFH655420 IVL655420 ILP655420 IBT655420 HRX655420 HIB655420 GYF655420 GOJ655420 GEN655420 FUR655420 FKV655420 FAZ655420 ERD655420 EHH655420 DXL655420 DNP655420 DDT655420 CTX655420 CKB655420 CAF655420 BQJ655420 BGN655420 AWR655420 AMV655420 ACZ655420 TD655420 JH655420 K655420 WVT589884 WLX589884 WCB589884 VSF589884 VIJ589884 UYN589884 UOR589884 UEV589884 TUZ589884 TLD589884 TBH589884 SRL589884 SHP589884 RXT589884 RNX589884 REB589884 QUF589884 QKJ589884 QAN589884 PQR589884 PGV589884 OWZ589884 OND589884 ODH589884 NTL589884 NJP589884 MZT589884 MPX589884 MGB589884 LWF589884 LMJ589884 LCN589884 KSR589884 KIV589884 JYZ589884 JPD589884 JFH589884 IVL589884 ILP589884 IBT589884 HRX589884 HIB589884 GYF589884 GOJ589884 GEN589884 FUR589884 FKV589884 FAZ589884 ERD589884 EHH589884 DXL589884 DNP589884 DDT589884 CTX589884 CKB589884 CAF589884 BQJ589884 BGN589884 AWR589884 AMV589884 ACZ589884 TD589884 JH589884 K589884 WVT524348 WLX524348 WCB524348 VSF524348 VIJ524348 UYN524348 UOR524348 UEV524348 TUZ524348 TLD524348 TBH524348 SRL524348 SHP524348 RXT524348 RNX524348 REB524348 QUF524348 QKJ524348 QAN524348 PQR524348 PGV524348 OWZ524348 OND524348 ODH524348 NTL524348 NJP524348 MZT524348 MPX524348 MGB524348 LWF524348 LMJ524348 LCN524348 KSR524348 KIV524348 JYZ524348 JPD524348 JFH524348 IVL524348 ILP524348 IBT524348 HRX524348 HIB524348 GYF524348 GOJ524348 GEN524348 FUR524348 FKV524348 FAZ524348 ERD524348 EHH524348 DXL524348 DNP524348 DDT524348 CTX524348 CKB524348 CAF524348 BQJ524348 BGN524348 AWR524348 AMV524348 ACZ524348 TD524348 JH524348 K524348 WVT458812 WLX458812 WCB458812 VSF458812 VIJ458812 UYN458812 UOR458812 UEV458812 TUZ458812 TLD458812 TBH458812 SRL458812 SHP458812 RXT458812 RNX458812 REB458812 QUF458812 QKJ458812 QAN458812 PQR458812 PGV458812 OWZ458812 OND458812 ODH458812 NTL458812 NJP458812 MZT458812 MPX458812 MGB458812 LWF458812 LMJ458812 LCN458812 KSR458812 KIV458812 JYZ458812 JPD458812 JFH458812 IVL458812 ILP458812 IBT458812 HRX458812 HIB458812 GYF458812 GOJ458812 GEN458812 FUR458812 FKV458812 FAZ458812 ERD458812 EHH458812 DXL458812 DNP458812 DDT458812 CTX458812 CKB458812 CAF458812 BQJ458812 BGN458812 AWR458812 AMV458812 ACZ458812 TD458812 JH458812 K458812 WVT393276 WLX393276 WCB393276 VSF393276 VIJ393276 UYN393276 UOR393276 UEV393276 TUZ393276 TLD393276 TBH393276 SRL393276 SHP393276 RXT393276 RNX393276 REB393276 QUF393276 QKJ393276 QAN393276 PQR393276 PGV393276 OWZ393276 OND393276 ODH393276 NTL393276 NJP393276 MZT393276 MPX393276 MGB393276 LWF393276 LMJ393276 LCN393276 KSR393276 KIV393276 JYZ393276 JPD393276 JFH393276 IVL393276 ILP393276 IBT393276 HRX393276 HIB393276 GYF393276 GOJ393276 GEN393276 FUR393276 FKV393276 FAZ393276 ERD393276 EHH393276 DXL393276 DNP393276 DDT393276 CTX393276 CKB393276 CAF393276 BQJ393276 BGN393276 AWR393276 AMV393276 ACZ393276 TD393276 JH393276 K393276 WVT327740 WLX327740 WCB327740 VSF327740 VIJ327740 UYN327740 UOR327740 UEV327740 TUZ327740 TLD327740 TBH327740 SRL327740 SHP327740 RXT327740 RNX327740 REB327740 QUF327740 QKJ327740 QAN327740 PQR327740 PGV327740 OWZ327740 OND327740 ODH327740 NTL327740 NJP327740 MZT327740 MPX327740 MGB327740 LWF327740 LMJ327740 LCN327740 KSR327740 KIV327740 JYZ327740 JPD327740 JFH327740 IVL327740 ILP327740 IBT327740 HRX327740 HIB327740 GYF327740 GOJ327740 GEN327740 FUR327740 FKV327740 FAZ327740 ERD327740 EHH327740 DXL327740 DNP327740 DDT327740 CTX327740 CKB327740 CAF327740 BQJ327740 BGN327740 AWR327740 AMV327740 ACZ327740 TD327740 JH327740 K327740 WVT262204 WLX262204 WCB262204 VSF262204 VIJ262204 UYN262204 UOR262204 UEV262204 TUZ262204 TLD262204 TBH262204 SRL262204 SHP262204 RXT262204 RNX262204 REB262204 QUF262204 QKJ262204 QAN262204 PQR262204 PGV262204 OWZ262204 OND262204 ODH262204 NTL262204 NJP262204 MZT262204 MPX262204 MGB262204 LWF262204 LMJ262204 LCN262204 KSR262204 KIV262204 JYZ262204 JPD262204 JFH262204 IVL262204 ILP262204 IBT262204 HRX262204 HIB262204 GYF262204 GOJ262204 GEN262204 FUR262204 FKV262204 FAZ262204 ERD262204 EHH262204 DXL262204 DNP262204 DDT262204 CTX262204 CKB262204 CAF262204 BQJ262204 BGN262204 AWR262204 AMV262204 ACZ262204 TD262204 JH262204 K262204 WVT196668 WLX196668 WCB196668 VSF196668 VIJ196668 UYN196668 UOR196668 UEV196668 TUZ196668 TLD196668 TBH196668 SRL196668 SHP196668 RXT196668 RNX196668 REB196668 QUF196668 QKJ196668 QAN196668 PQR196668 PGV196668 OWZ196668 OND196668 ODH196668 NTL196668 NJP196668 MZT196668 MPX196668 MGB196668 LWF196668 LMJ196668 LCN196668 KSR196668 KIV196668 JYZ196668 JPD196668 JFH196668 IVL196668 ILP196668 IBT196668 HRX196668 HIB196668 GYF196668 GOJ196668 GEN196668 FUR196668 FKV196668 FAZ196668 ERD196668 EHH196668 DXL196668 DNP196668 DDT196668 CTX196668 CKB196668 CAF196668 BQJ196668 BGN196668 AWR196668 AMV196668 ACZ196668 TD196668 JH196668 K196668 WVT131132 WLX131132 WCB131132 VSF131132 VIJ131132 UYN131132 UOR131132 UEV131132 TUZ131132 TLD131132 TBH131132 SRL131132 SHP131132 RXT131132 RNX131132 REB131132 QUF131132 QKJ131132 QAN131132 PQR131132 PGV131132 OWZ131132 OND131132 ODH131132 NTL131132 NJP131132 MZT131132 MPX131132 MGB131132 LWF131132 LMJ131132 LCN131132 KSR131132 KIV131132 JYZ131132 JPD131132 JFH131132 IVL131132 ILP131132 IBT131132 HRX131132 HIB131132 GYF131132 GOJ131132 GEN131132 FUR131132 FKV131132 FAZ131132 ERD131132 EHH131132 DXL131132 DNP131132 DDT131132 CTX131132 CKB131132 CAF131132 BQJ131132 BGN131132 AWR131132 AMV131132 ACZ131132 TD131132 JH131132 K131132 WVT65596 WLX65596 WCB65596 VSF65596 VIJ65596 UYN65596 UOR65596 UEV65596 TUZ65596 TLD65596 TBH65596 SRL65596 SHP65596 RXT65596 RNX65596 REB65596 QUF65596 QKJ65596 QAN65596 PQR65596 PGV65596 OWZ65596 OND65596 ODH65596 NTL65596 NJP65596 MZT65596 MPX65596 MGB65596 LWF65596 LMJ65596 LCN65596 KSR65596 KIV65596 JYZ65596 JPD65596 JFH65596 IVL65596 ILP65596 IBT65596 HRX65596 HIB65596 GYF65596 GOJ65596 GEN65596 FUR65596 FKV65596 FAZ65596 ERD65596 EHH65596 DXL65596 DNP65596 DDT65596 CTX65596 CKB65596 CAF65596 BQJ65596 BGN65596 AWR65596 AMV65596 ACZ65596 TD65596 JH65596 K65596 WVT59 WLX59 WCB59 VSF59 VIJ59 UYN59 UOR59 UEV59 TUZ59 TLD59 TBH59 SRL59 SHP59 RXT59 RNX59 REB59 QUF59 QKJ59 QAN59 PQR59 PGV59 OWZ59 OND59 ODH59 NTL59 NJP59 MZT59 MPX59 MGB59 LWF59 LMJ59 LCN59 KSR59 KIV59 JYZ59 JPD59 JFH59 IVL59 ILP59 IBT59 HRX59 HIB59 GYF59 GOJ59 GEN59 FUR59 FKV59 FAZ59 ERD59 EHH59 DXL59 DNP59 DDT59 CTX59 CKB59 CAF59 BQJ59 BGN59 AWR59 AMV59 ACZ59 TD59 JH59 K59 WVT983090 WLX983090 WCB983090 VSF983090 VIJ983090 UYN983090 UOR983090 UEV983090 TUZ983090 TLD983090 TBH983090 SRL983090 SHP983090 RXT983090 RNX983090 REB983090 QUF983090 QKJ983090 QAN983090 PQR983090 PGV983090 OWZ983090 OND983090 ODH983090 NTL983090 NJP983090 MZT983090 MPX983090 MGB983090 LWF983090 LMJ983090 LCN983090 KSR983090 KIV983090 JYZ983090 JPD983090 JFH983090 IVL983090 ILP983090 IBT983090 HRX983090 HIB983090 GYF983090 GOJ983090 GEN983090 FUR983090 FKV983090 FAZ983090 ERD983090 EHH983090 DXL983090 DNP983090 DDT983090 CTX983090 CKB983090 CAF983090 BQJ983090 BGN983090 AWR983090 AMV983090 ACZ983090 TD983090 JH983090 K983090 WVT917554 WLX917554 WCB917554 VSF917554 VIJ917554 UYN917554 UOR917554 UEV917554 TUZ917554 TLD917554 TBH917554 SRL917554 SHP917554 RXT917554 RNX917554 REB917554 QUF917554 QKJ917554 QAN917554 PQR917554 PGV917554 OWZ917554 OND917554 ODH917554 NTL917554 NJP917554 MZT917554 MPX917554 MGB917554 LWF917554 LMJ917554 LCN917554 KSR917554 KIV917554 JYZ917554 JPD917554 JFH917554 IVL917554 ILP917554 IBT917554 HRX917554 HIB917554 GYF917554 GOJ917554 GEN917554 FUR917554 FKV917554 FAZ917554 ERD917554 EHH917554 DXL917554 DNP917554 DDT917554 CTX917554 CKB917554 CAF917554 BQJ917554 BGN917554 AWR917554 AMV917554 ACZ917554 TD917554 JH917554 K917554 WVT852018 WLX852018 WCB852018 VSF852018 VIJ852018 UYN852018 UOR852018 UEV852018 TUZ852018 TLD852018 TBH852018 SRL852018 SHP852018 RXT852018 RNX852018 REB852018 QUF852018 QKJ852018 QAN852018 PQR852018 PGV852018 OWZ852018 OND852018 ODH852018 NTL852018 NJP852018 MZT852018 MPX852018 MGB852018 LWF852018 LMJ852018 LCN852018 KSR852018 KIV852018 JYZ852018 JPD852018 JFH852018 IVL852018 ILP852018 IBT852018 HRX852018 HIB852018 GYF852018 GOJ852018 GEN852018 FUR852018 FKV852018 FAZ852018 ERD852018 EHH852018 DXL852018 DNP852018 DDT852018 CTX852018 CKB852018 CAF852018 BQJ852018 BGN852018 AWR852018 AMV852018 ACZ852018 TD852018 JH852018 K852018 WVT786482 WLX786482 WCB786482 VSF786482 VIJ786482 UYN786482 UOR786482 UEV786482 TUZ786482 TLD786482 TBH786482 SRL786482 SHP786482 RXT786482 RNX786482 REB786482 QUF786482 QKJ786482 QAN786482 PQR786482 PGV786482 OWZ786482 OND786482 ODH786482 NTL786482 NJP786482 MZT786482 MPX786482 MGB786482 LWF786482 LMJ786482 LCN786482 KSR786482 KIV786482 JYZ786482 JPD786482 JFH786482 IVL786482 ILP786482 IBT786482 HRX786482 HIB786482 GYF786482 GOJ786482 GEN786482 FUR786482 FKV786482 FAZ786482 ERD786482 EHH786482 DXL786482 DNP786482 DDT786482 CTX786482 CKB786482 CAF786482 BQJ786482 BGN786482 AWR786482 AMV786482 ACZ786482 TD786482 JH786482 K786482 WVT720946 WLX720946 WCB720946 VSF720946 VIJ720946 UYN720946 UOR720946 UEV720946 TUZ720946 TLD720946 TBH720946 SRL720946 SHP720946 RXT720946 RNX720946 REB720946 QUF720946 QKJ720946 QAN720946 PQR720946 PGV720946 OWZ720946 OND720946 ODH720946 NTL720946 NJP720946 MZT720946 MPX720946 MGB720946 LWF720946 LMJ720946 LCN720946 KSR720946 KIV720946 JYZ720946 JPD720946 JFH720946 IVL720946 ILP720946 IBT720946 HRX720946 HIB720946 GYF720946 GOJ720946 GEN720946 FUR720946 FKV720946 FAZ720946 ERD720946 EHH720946 DXL720946 DNP720946 DDT720946 CTX720946 CKB720946 CAF720946 BQJ720946 BGN720946 AWR720946 AMV720946 ACZ720946 TD720946 JH720946 K720946 WVT655410 WLX655410 WCB655410 VSF655410 VIJ655410 UYN655410 UOR655410 UEV655410 TUZ655410 TLD655410 TBH655410 SRL655410 SHP655410 RXT655410 RNX655410 REB655410 QUF655410 QKJ655410 QAN655410 PQR655410 PGV655410 OWZ655410 OND655410 ODH655410 NTL655410 NJP655410 MZT655410 MPX655410 MGB655410 LWF655410 LMJ655410 LCN655410 KSR655410 KIV655410 JYZ655410 JPD655410 JFH655410 IVL655410 ILP655410 IBT655410 HRX655410 HIB655410 GYF655410 GOJ655410 GEN655410 FUR655410 FKV655410 FAZ655410 ERD655410 EHH655410 DXL655410 DNP655410 DDT655410 CTX655410 CKB655410 CAF655410 BQJ655410 BGN655410 AWR655410 AMV655410 ACZ655410 TD655410 JH655410 K655410 WVT589874 WLX589874 WCB589874 VSF589874 VIJ589874 UYN589874 UOR589874 UEV589874 TUZ589874 TLD589874 TBH589874 SRL589874 SHP589874 RXT589874 RNX589874 REB589874 QUF589874 QKJ589874 QAN589874 PQR589874 PGV589874 OWZ589874 OND589874 ODH589874 NTL589874 NJP589874 MZT589874 MPX589874 MGB589874 LWF589874 LMJ589874 LCN589874 KSR589874 KIV589874 JYZ589874 JPD589874 JFH589874 IVL589874 ILP589874 IBT589874 HRX589874 HIB589874 GYF589874 GOJ589874 GEN589874 FUR589874 FKV589874 FAZ589874 ERD589874 EHH589874 DXL589874 DNP589874 DDT589874 CTX589874 CKB589874 CAF589874 BQJ589874 BGN589874 AWR589874 AMV589874 ACZ589874 TD589874 JH589874 K589874 WVT524338 WLX524338 WCB524338 VSF524338 VIJ524338 UYN524338 UOR524338 UEV524338 TUZ524338 TLD524338 TBH524338 SRL524338 SHP524338 RXT524338 RNX524338 REB524338 QUF524338 QKJ524338 QAN524338 PQR524338 PGV524338 OWZ524338 OND524338 ODH524338 NTL524338 NJP524338 MZT524338 MPX524338 MGB524338 LWF524338 LMJ524338 LCN524338 KSR524338 KIV524338 JYZ524338 JPD524338 JFH524338 IVL524338 ILP524338 IBT524338 HRX524338 HIB524338 GYF524338 GOJ524338 GEN524338 FUR524338 FKV524338 FAZ524338 ERD524338 EHH524338 DXL524338 DNP524338 DDT524338 CTX524338 CKB524338 CAF524338 BQJ524338 BGN524338 AWR524338 AMV524338 ACZ524338 TD524338 JH524338 K524338 WVT458802 WLX458802 WCB458802 VSF458802 VIJ458802 UYN458802 UOR458802 UEV458802 TUZ458802 TLD458802 TBH458802 SRL458802 SHP458802 RXT458802 RNX458802 REB458802 QUF458802 QKJ458802 QAN458802 PQR458802 PGV458802 OWZ458802 OND458802 ODH458802 NTL458802 NJP458802 MZT458802 MPX458802 MGB458802 LWF458802 LMJ458802 LCN458802 KSR458802 KIV458802 JYZ458802 JPD458802 JFH458802 IVL458802 ILP458802 IBT458802 HRX458802 HIB458802 GYF458802 GOJ458802 GEN458802 FUR458802 FKV458802 FAZ458802 ERD458802 EHH458802 DXL458802 DNP458802 DDT458802 CTX458802 CKB458802 CAF458802 BQJ458802 BGN458802 AWR458802 AMV458802 ACZ458802 TD458802 JH458802 K458802 WVT393266 WLX393266 WCB393266 VSF393266 VIJ393266 UYN393266 UOR393266 UEV393266 TUZ393266 TLD393266 TBH393266 SRL393266 SHP393266 RXT393266 RNX393266 REB393266 QUF393266 QKJ393266 QAN393266 PQR393266 PGV393266 OWZ393266 OND393266 ODH393266 NTL393266 NJP393266 MZT393266 MPX393266 MGB393266 LWF393266 LMJ393266 LCN393266 KSR393266 KIV393266 JYZ393266 JPD393266 JFH393266 IVL393266 ILP393266 IBT393266 HRX393266 HIB393266 GYF393266 GOJ393266 GEN393266 FUR393266 FKV393266 FAZ393266 ERD393266 EHH393266 DXL393266 DNP393266 DDT393266 CTX393266 CKB393266 CAF393266 BQJ393266 BGN393266 AWR393266 AMV393266 ACZ393266 TD393266 JH393266 K393266 WVT327730 WLX327730 WCB327730 VSF327730 VIJ327730 UYN327730 UOR327730 UEV327730 TUZ327730 TLD327730 TBH327730 SRL327730 SHP327730 RXT327730 RNX327730 REB327730 QUF327730 QKJ327730 QAN327730 PQR327730 PGV327730 OWZ327730 OND327730 ODH327730 NTL327730 NJP327730 MZT327730 MPX327730 MGB327730 LWF327730 LMJ327730 LCN327730 KSR327730 KIV327730 JYZ327730 JPD327730 JFH327730 IVL327730 ILP327730 IBT327730 HRX327730 HIB327730 GYF327730 GOJ327730 GEN327730 FUR327730 FKV327730 FAZ327730 ERD327730 EHH327730 DXL327730 DNP327730 DDT327730 CTX327730 CKB327730 CAF327730 BQJ327730 BGN327730 AWR327730 AMV327730 ACZ327730 TD327730 JH327730 K327730 WVT262194 WLX262194 WCB262194 VSF262194 VIJ262194 UYN262194 UOR262194 UEV262194 TUZ262194 TLD262194 TBH262194 SRL262194 SHP262194 RXT262194 RNX262194 REB262194 QUF262194 QKJ262194 QAN262194 PQR262194 PGV262194 OWZ262194 OND262194 ODH262194 NTL262194 NJP262194 MZT262194 MPX262194 MGB262194 LWF262194 LMJ262194 LCN262194 KSR262194 KIV262194 JYZ262194 JPD262194 JFH262194 IVL262194 ILP262194 IBT262194 HRX262194 HIB262194 GYF262194 GOJ262194 GEN262194 FUR262194 FKV262194 FAZ262194 ERD262194 EHH262194 DXL262194 DNP262194 DDT262194 CTX262194 CKB262194 CAF262194 BQJ262194 BGN262194 AWR262194 AMV262194 ACZ262194 TD262194 JH262194 K262194 WVT196658 WLX196658 WCB196658 VSF196658 VIJ196658 UYN196658 UOR196658 UEV196658 TUZ196658 TLD196658 TBH196658 SRL196658 SHP196658 RXT196658 RNX196658 REB196658 QUF196658 QKJ196658 QAN196658 PQR196658 PGV196658 OWZ196658 OND196658 ODH196658 NTL196658 NJP196658 MZT196658 MPX196658 MGB196658 LWF196658 LMJ196658 LCN196658 KSR196658 KIV196658 JYZ196658 JPD196658 JFH196658 IVL196658 ILP196658 IBT196658 HRX196658 HIB196658 GYF196658 GOJ196658 GEN196658 FUR196658 FKV196658 FAZ196658 ERD196658 EHH196658 DXL196658 DNP196658 DDT196658 CTX196658 CKB196658 CAF196658 BQJ196658 BGN196658 AWR196658 AMV196658 ACZ196658 TD196658 JH196658 K196658 WVT131122 WLX131122 WCB131122 VSF131122 VIJ131122 UYN131122 UOR131122 UEV131122 TUZ131122 TLD131122 TBH131122 SRL131122 SHP131122 RXT131122 RNX131122 REB131122 QUF131122 QKJ131122 QAN131122 PQR131122 PGV131122 OWZ131122 OND131122 ODH131122 NTL131122 NJP131122 MZT131122 MPX131122 MGB131122 LWF131122 LMJ131122 LCN131122 KSR131122 KIV131122 JYZ131122 JPD131122 JFH131122 IVL131122 ILP131122 IBT131122 HRX131122 HIB131122 GYF131122 GOJ131122 GEN131122 FUR131122 FKV131122 FAZ131122 ERD131122 EHH131122 DXL131122 DNP131122 DDT131122 CTX131122 CKB131122 CAF131122 BQJ131122 BGN131122 AWR131122 AMV131122 ACZ131122 TD131122 JH131122 K131122 WVT65586 WLX65586 WCB65586 VSF65586 VIJ65586 UYN65586 UOR65586 UEV65586 TUZ65586 TLD65586 TBH65586 SRL65586 SHP65586 RXT65586 RNX65586 REB65586 QUF65586 QKJ65586 QAN65586 PQR65586 PGV65586 OWZ65586 OND65586 ODH65586 NTL65586 NJP65586 MZT65586 MPX65586 MGB65586 LWF65586 LMJ65586 LCN65586 KSR65586 KIV65586 JYZ65586 JPD65586 JFH65586 IVL65586 ILP65586 IBT65586 HRX65586 HIB65586 GYF65586 GOJ65586 GEN65586 FUR65586 FKV65586 FAZ65586 ERD65586 EHH65586 DXL65586 DNP65586 DDT65586 CTX65586 CKB65586 CAF65586 BQJ65586 BGN65586 AWR65586 AMV65586 ACZ65586 TD65586 JH65586 K65586 WVT49 WLX49 WCB49 VSF49 VIJ49 UYN49 UOR49 UEV49 TUZ49 TLD49 TBH49 SRL49 SHP49 RXT49 RNX49 REB49 QUF49 QKJ49 QAN49 PQR49 PGV49 OWZ49 OND49 ODH49 NTL49 NJP49 MZT49 MPX49 MGB49 LWF49 LMJ49 LCN49 KSR49 KIV49 JYZ49 JPD49 JFH49 IVL49 ILP49 IBT49 HRX49 HIB49 GYF49 GOJ49 GEN49 FUR49 FKV49 FAZ49 ERD49 EHH49 DXL49 DNP49 DDT49 CTX49 CKB49 CAF49 BQJ49 BGN49 AWR49 AMV49 ACZ49 TD49 JH49 K49 WVT983088 WLX983088 WCB983088 VSF983088 VIJ983088 UYN983088 UOR983088 UEV983088 TUZ983088 TLD983088 TBH983088 SRL983088 SHP983088 RXT983088 RNX983088 REB983088 QUF983088 QKJ983088 QAN983088 PQR983088 PGV983088 OWZ983088 OND983088 ODH983088 NTL983088 NJP983088 MZT983088 MPX983088 MGB983088 LWF983088 LMJ983088 LCN983088 KSR983088 KIV983088 JYZ983088 JPD983088 JFH983088 IVL983088 ILP983088 IBT983088 HRX983088 HIB983088 GYF983088 GOJ983088 GEN983088 FUR983088 FKV983088 FAZ983088 ERD983088 EHH983088 DXL983088 DNP983088 DDT983088 CTX983088 CKB983088 CAF983088 BQJ983088 BGN983088 AWR983088 AMV983088 ACZ983088 TD983088 JH983088 K983088 WVT917552 WLX917552 WCB917552 VSF917552 VIJ917552 UYN917552 UOR917552 UEV917552 TUZ917552 TLD917552 TBH917552 SRL917552 SHP917552 RXT917552 RNX917552 REB917552 QUF917552 QKJ917552 QAN917552 PQR917552 PGV917552 OWZ917552 OND917552 ODH917552 NTL917552 NJP917552 MZT917552 MPX917552 MGB917552 LWF917552 LMJ917552 LCN917552 KSR917552 KIV917552 JYZ917552 JPD917552 JFH917552 IVL917552 ILP917552 IBT917552 HRX917552 HIB917552 GYF917552 GOJ917552 GEN917552 FUR917552 FKV917552 FAZ917552 ERD917552 EHH917552 DXL917552 DNP917552 DDT917552 CTX917552 CKB917552 CAF917552 BQJ917552 BGN917552 AWR917552 AMV917552 ACZ917552 TD917552 JH917552 K917552 WVT852016 WLX852016 WCB852016 VSF852016 VIJ852016 UYN852016 UOR852016 UEV852016 TUZ852016 TLD852016 TBH852016 SRL852016 SHP852016 RXT852016 RNX852016 REB852016 QUF852016 QKJ852016 QAN852016 PQR852016 PGV852016 OWZ852016 OND852016 ODH852016 NTL852016 NJP852016 MZT852016 MPX852016 MGB852016 LWF852016 LMJ852016 LCN852016 KSR852016 KIV852016 JYZ852016 JPD852016 JFH852016 IVL852016 ILP852016 IBT852016 HRX852016 HIB852016 GYF852016 GOJ852016 GEN852016 FUR852016 FKV852016 FAZ852016 ERD852016 EHH852016 DXL852016 DNP852016 DDT852016 CTX852016 CKB852016 CAF852016 BQJ852016 BGN852016 AWR852016 AMV852016 ACZ852016 TD852016 JH852016 K852016 WVT786480 WLX786480 WCB786480 VSF786480 VIJ786480 UYN786480 UOR786480 UEV786480 TUZ786480 TLD786480 TBH786480 SRL786480 SHP786480 RXT786480 RNX786480 REB786480 QUF786480 QKJ786480 QAN786480 PQR786480 PGV786480 OWZ786480 OND786480 ODH786480 NTL786480 NJP786480 MZT786480 MPX786480 MGB786480 LWF786480 LMJ786480 LCN786480 KSR786480 KIV786480 JYZ786480 JPD786480 JFH786480 IVL786480 ILP786480 IBT786480 HRX786480 HIB786480 GYF786480 GOJ786480 GEN786480 FUR786480 FKV786480 FAZ786480 ERD786480 EHH786480 DXL786480 DNP786480 DDT786480 CTX786480 CKB786480 CAF786480 BQJ786480 BGN786480 AWR786480 AMV786480 ACZ786480 TD786480 JH786480 K786480 WVT720944 WLX720944 WCB720944 VSF720944 VIJ720944 UYN720944 UOR720944 UEV720944 TUZ720944 TLD720944 TBH720944 SRL720944 SHP720944 RXT720944 RNX720944 REB720944 QUF720944 QKJ720944 QAN720944 PQR720944 PGV720944 OWZ720944 OND720944 ODH720944 NTL720944 NJP720944 MZT720944 MPX720944 MGB720944 LWF720944 LMJ720944 LCN720944 KSR720944 KIV720944 JYZ720944 JPD720944 JFH720944 IVL720944 ILP720944 IBT720944 HRX720944 HIB720944 GYF720944 GOJ720944 GEN720944 FUR720944 FKV720944 FAZ720944 ERD720944 EHH720944 DXL720944 DNP720944 DDT720944 CTX720944 CKB720944 CAF720944 BQJ720944 BGN720944 AWR720944 AMV720944 ACZ720944 TD720944 JH720944 K720944 WVT655408 WLX655408 WCB655408 VSF655408 VIJ655408 UYN655408 UOR655408 UEV655408 TUZ655408 TLD655408 TBH655408 SRL655408 SHP655408 RXT655408 RNX655408 REB655408 QUF655408 QKJ655408 QAN655408 PQR655408 PGV655408 OWZ655408 OND655408 ODH655408 NTL655408 NJP655408 MZT655408 MPX655408 MGB655408 LWF655408 LMJ655408 LCN655408 KSR655408 KIV655408 JYZ655408 JPD655408 JFH655408 IVL655408 ILP655408 IBT655408 HRX655408 HIB655408 GYF655408 GOJ655408 GEN655408 FUR655408 FKV655408 FAZ655408 ERD655408 EHH655408 DXL655408 DNP655408 DDT655408 CTX655408 CKB655408 CAF655408 BQJ655408 BGN655408 AWR655408 AMV655408 ACZ655408 TD655408 JH655408 K655408 WVT589872 WLX589872 WCB589872 VSF589872 VIJ589872 UYN589872 UOR589872 UEV589872 TUZ589872 TLD589872 TBH589872 SRL589872 SHP589872 RXT589872 RNX589872 REB589872 QUF589872 QKJ589872 QAN589872 PQR589872 PGV589872 OWZ589872 OND589872 ODH589872 NTL589872 NJP589872 MZT589872 MPX589872 MGB589872 LWF589872 LMJ589872 LCN589872 KSR589872 KIV589872 JYZ589872 JPD589872 JFH589872 IVL589872 ILP589872 IBT589872 HRX589872 HIB589872 GYF589872 GOJ589872 GEN589872 FUR589872 FKV589872 FAZ589872 ERD589872 EHH589872 DXL589872 DNP589872 DDT589872 CTX589872 CKB589872 CAF589872 BQJ589872 BGN589872 AWR589872 AMV589872 ACZ589872 TD589872 JH589872 K589872 WVT524336 WLX524336 WCB524336 VSF524336 VIJ524336 UYN524336 UOR524336 UEV524336 TUZ524336 TLD524336 TBH524336 SRL524336 SHP524336 RXT524336 RNX524336 REB524336 QUF524336 QKJ524336 QAN524336 PQR524336 PGV524336 OWZ524336 OND524336 ODH524336 NTL524336 NJP524336 MZT524336 MPX524336 MGB524336 LWF524336 LMJ524336 LCN524336 KSR524336 KIV524336 JYZ524336 JPD524336 JFH524336 IVL524336 ILP524336 IBT524336 HRX524336 HIB524336 GYF524336 GOJ524336 GEN524336 FUR524336 FKV524336 FAZ524336 ERD524336 EHH524336 DXL524336 DNP524336 DDT524336 CTX524336 CKB524336 CAF524336 BQJ524336 BGN524336 AWR524336 AMV524336 ACZ524336 TD524336 JH524336 K524336 WVT458800 WLX458800 WCB458800 VSF458800 VIJ458800 UYN458800 UOR458800 UEV458800 TUZ458800 TLD458800 TBH458800 SRL458800 SHP458800 RXT458800 RNX458800 REB458800 QUF458800 QKJ458800 QAN458800 PQR458800 PGV458800 OWZ458800 OND458800 ODH458800 NTL458800 NJP458800 MZT458800 MPX458800 MGB458800 LWF458800 LMJ458800 LCN458800 KSR458800 KIV458800 JYZ458800 JPD458800 JFH458800 IVL458800 ILP458800 IBT458800 HRX458800 HIB458800 GYF458800 GOJ458800 GEN458800 FUR458800 FKV458800 FAZ458800 ERD458800 EHH458800 DXL458800 DNP458800 DDT458800 CTX458800 CKB458800 CAF458800 BQJ458800 BGN458800 AWR458800 AMV458800 ACZ458800 TD458800 JH458800 K458800 WVT393264 WLX393264 WCB393264 VSF393264 VIJ393264 UYN393264 UOR393264 UEV393264 TUZ393264 TLD393264 TBH393264 SRL393264 SHP393264 RXT393264 RNX393264 REB393264 QUF393264 QKJ393264 QAN393264 PQR393264 PGV393264 OWZ393264 OND393264 ODH393264 NTL393264 NJP393264 MZT393264 MPX393264 MGB393264 LWF393264 LMJ393264 LCN393264 KSR393264 KIV393264 JYZ393264 JPD393264 JFH393264 IVL393264 ILP393264 IBT393264 HRX393264 HIB393264 GYF393264 GOJ393264 GEN393264 FUR393264 FKV393264 FAZ393264 ERD393264 EHH393264 DXL393264 DNP393264 DDT393264 CTX393264 CKB393264 CAF393264 BQJ393264 BGN393264 AWR393264 AMV393264 ACZ393264 TD393264 JH393264 K393264 WVT327728 WLX327728 WCB327728 VSF327728 VIJ327728 UYN327728 UOR327728 UEV327728 TUZ327728 TLD327728 TBH327728 SRL327728 SHP327728 RXT327728 RNX327728 REB327728 QUF327728 QKJ327728 QAN327728 PQR327728 PGV327728 OWZ327728 OND327728 ODH327728 NTL327728 NJP327728 MZT327728 MPX327728 MGB327728 LWF327728 LMJ327728 LCN327728 KSR327728 KIV327728 JYZ327728 JPD327728 JFH327728 IVL327728 ILP327728 IBT327728 HRX327728 HIB327728 GYF327728 GOJ327728 GEN327728 FUR327728 FKV327728 FAZ327728 ERD327728 EHH327728 DXL327728 DNP327728 DDT327728 CTX327728 CKB327728 CAF327728 BQJ327728 BGN327728 AWR327728 AMV327728 ACZ327728 TD327728 JH327728 K327728 WVT262192 WLX262192 WCB262192 VSF262192 VIJ262192 UYN262192 UOR262192 UEV262192 TUZ262192 TLD262192 TBH262192 SRL262192 SHP262192 RXT262192 RNX262192 REB262192 QUF262192 QKJ262192 QAN262192 PQR262192 PGV262192 OWZ262192 OND262192 ODH262192 NTL262192 NJP262192 MZT262192 MPX262192 MGB262192 LWF262192 LMJ262192 LCN262192 KSR262192 KIV262192 JYZ262192 JPD262192 JFH262192 IVL262192 ILP262192 IBT262192 HRX262192 HIB262192 GYF262192 GOJ262192 GEN262192 FUR262192 FKV262192 FAZ262192 ERD262192 EHH262192 DXL262192 DNP262192 DDT262192 CTX262192 CKB262192 CAF262192 BQJ262192 BGN262192 AWR262192 AMV262192 ACZ262192 TD262192 JH262192 K262192 WVT196656 WLX196656 WCB196656 VSF196656 VIJ196656 UYN196656 UOR196656 UEV196656 TUZ196656 TLD196656 TBH196656 SRL196656 SHP196656 RXT196656 RNX196656 REB196656 QUF196656 QKJ196656 QAN196656 PQR196656 PGV196656 OWZ196656 OND196656 ODH196656 NTL196656 NJP196656 MZT196656 MPX196656 MGB196656 LWF196656 LMJ196656 LCN196656 KSR196656 KIV196656 JYZ196656 JPD196656 JFH196656 IVL196656 ILP196656 IBT196656 HRX196656 HIB196656 GYF196656 GOJ196656 GEN196656 FUR196656 FKV196656 FAZ196656 ERD196656 EHH196656 DXL196656 DNP196656 DDT196656 CTX196656 CKB196656 CAF196656 BQJ196656 BGN196656 AWR196656 AMV196656 ACZ196656 TD196656 JH196656 K196656 WVT131120 WLX131120 WCB131120 VSF131120 VIJ131120 UYN131120 UOR131120 UEV131120 TUZ131120 TLD131120 TBH131120 SRL131120 SHP131120 RXT131120 RNX131120 REB131120 QUF131120 QKJ131120 QAN131120 PQR131120 PGV131120 OWZ131120 OND131120 ODH131120 NTL131120 NJP131120 MZT131120 MPX131120 MGB131120 LWF131120 LMJ131120 LCN131120 KSR131120 KIV131120 JYZ131120 JPD131120 JFH131120 IVL131120 ILP131120 IBT131120 HRX131120 HIB131120 GYF131120 GOJ131120 GEN131120 FUR131120 FKV131120 FAZ131120 ERD131120 EHH131120 DXL131120 DNP131120 DDT131120 CTX131120 CKB131120 CAF131120 BQJ131120 BGN131120 AWR131120 AMV131120 ACZ131120 TD131120 JH131120 K131120 WVT65584 WLX65584 WCB65584 VSF65584 VIJ65584 UYN65584 UOR65584 UEV65584 TUZ65584 TLD65584 TBH65584 SRL65584 SHP65584 RXT65584 RNX65584 REB65584 QUF65584 QKJ65584 QAN65584 PQR65584 PGV65584 OWZ65584 OND65584 ODH65584 NTL65584 NJP65584 MZT65584 MPX65584 MGB65584 LWF65584 LMJ65584 LCN65584 KSR65584 KIV65584 JYZ65584 JPD65584 JFH65584 IVL65584 ILP65584 IBT65584 HRX65584 HIB65584 GYF65584 GOJ65584 GEN65584 FUR65584 FKV65584 FAZ65584 ERD65584 EHH65584 DXL65584 DNP65584 DDT65584 CTX65584 CKB65584 CAF65584 BQJ65584 BGN65584 AWR65584 AMV65584 ACZ65584 TD65584 JH65584 K65584 WVT47 WLX47 WCB47 VSF47 VIJ47 UYN47 UOR47 UEV47 TUZ47 TLD47 TBH47 SRL47 SHP47 RXT47 RNX47 REB47 QUF47 QKJ47 QAN47 PQR47 PGV47 OWZ47 OND47 ODH47 NTL47 NJP47 MZT47 MPX47 MGB47 LWF47 LMJ47 LCN47 KSR47 KIV47 JYZ47 JPD47 JFH47 IVL47 ILP47 IBT47 HRX47 HIB47 GYF47 GOJ47 GEN47 FUR47 FKV47 FAZ47 ERD47 EHH47 DXL47 DNP47 DDT47 CTX47 CKB47 CAF47 BQJ47 BGN47 AWR47 AMV47 ACZ47 TD47 JH47 K47 WVT983094 WLX983094 WCB983094 VSF983094 VIJ983094 UYN983094 UOR983094 UEV983094 TUZ983094 TLD983094 TBH983094 SRL983094 SHP983094 RXT983094 RNX983094 REB983094 QUF983094 QKJ983094 QAN983094 PQR983094 PGV983094 OWZ983094 OND983094 ODH983094 NTL983094 NJP983094 MZT983094 MPX983094 MGB983094 LWF983094 LMJ983094 LCN983094 KSR983094 KIV983094 JYZ983094 JPD983094 JFH983094 IVL983094 ILP983094 IBT983094 HRX983094 HIB983094 GYF983094 GOJ983094 GEN983094 FUR983094 FKV983094 FAZ983094 ERD983094 EHH983094 DXL983094 DNP983094 DDT983094 CTX983094 CKB983094 CAF983094 BQJ983094 BGN983094 AWR983094 AMV983094 ACZ983094 TD983094 JH983094 K983094 WVT917558 WLX917558 WCB917558 VSF917558 VIJ917558 UYN917558 UOR917558 UEV917558 TUZ917558 TLD917558 TBH917558 SRL917558 SHP917558 RXT917558 RNX917558 REB917558 QUF917558 QKJ917558 QAN917558 PQR917558 PGV917558 OWZ917558 OND917558 ODH917558 NTL917558 NJP917558 MZT917558 MPX917558 MGB917558 LWF917558 LMJ917558 LCN917558 KSR917558 KIV917558 JYZ917558 JPD917558 JFH917558 IVL917558 ILP917558 IBT917558 HRX917558 HIB917558 GYF917558 GOJ917558 GEN917558 FUR917558 FKV917558 FAZ917558 ERD917558 EHH917558 DXL917558 DNP917558 DDT917558 CTX917558 CKB917558 CAF917558 BQJ917558 BGN917558 AWR917558 AMV917558 ACZ917558 TD917558 JH917558 K917558 WVT852022 WLX852022 WCB852022 VSF852022 VIJ852022 UYN852022 UOR852022 UEV852022 TUZ852022 TLD852022 TBH852022 SRL852022 SHP852022 RXT852022 RNX852022 REB852022 QUF852022 QKJ852022 QAN852022 PQR852022 PGV852022 OWZ852022 OND852022 ODH852022 NTL852022 NJP852022 MZT852022 MPX852022 MGB852022 LWF852022 LMJ852022 LCN852022 KSR852022 KIV852022 JYZ852022 JPD852022 JFH852022 IVL852022 ILP852022 IBT852022 HRX852022 HIB852022 GYF852022 GOJ852022 GEN852022 FUR852022 FKV852022 FAZ852022 ERD852022 EHH852022 DXL852022 DNP852022 DDT852022 CTX852022 CKB852022 CAF852022 BQJ852022 BGN852022 AWR852022 AMV852022 ACZ852022 TD852022 JH852022 K852022 WVT786486 WLX786486 WCB786486 VSF786486 VIJ786486 UYN786486 UOR786486 UEV786486 TUZ786486 TLD786486 TBH786486 SRL786486 SHP786486 RXT786486 RNX786486 REB786486 QUF786486 QKJ786486 QAN786486 PQR786486 PGV786486 OWZ786486 OND786486 ODH786486 NTL786486 NJP786486 MZT786486 MPX786486 MGB786486 LWF786486 LMJ786486 LCN786486 KSR786486 KIV786486 JYZ786486 JPD786486 JFH786486 IVL786486 ILP786486 IBT786486 HRX786486 HIB786486 GYF786486 GOJ786486 GEN786486 FUR786486 FKV786486 FAZ786486 ERD786486 EHH786486 DXL786486 DNP786486 DDT786486 CTX786486 CKB786486 CAF786486 BQJ786486 BGN786486 AWR786486 AMV786486 ACZ786486 TD786486 JH786486 K786486 WVT720950 WLX720950 WCB720950 VSF720950 VIJ720950 UYN720950 UOR720950 UEV720950 TUZ720950 TLD720950 TBH720950 SRL720950 SHP720950 RXT720950 RNX720950 REB720950 QUF720950 QKJ720950 QAN720950 PQR720950 PGV720950 OWZ720950 OND720950 ODH720950 NTL720950 NJP720950 MZT720950 MPX720950 MGB720950 LWF720950 LMJ720950 LCN720950 KSR720950 KIV720950 JYZ720950 JPD720950 JFH720950 IVL720950 ILP720950 IBT720950 HRX720950 HIB720950 GYF720950 GOJ720950 GEN720950 FUR720950 FKV720950 FAZ720950 ERD720950 EHH720950 DXL720950 DNP720950 DDT720950 CTX720950 CKB720950 CAF720950 BQJ720950 BGN720950 AWR720950 AMV720950 ACZ720950 TD720950 JH720950 K720950 WVT655414 WLX655414 WCB655414 VSF655414 VIJ655414 UYN655414 UOR655414 UEV655414 TUZ655414 TLD655414 TBH655414 SRL655414 SHP655414 RXT655414 RNX655414 REB655414 QUF655414 QKJ655414 QAN655414 PQR655414 PGV655414 OWZ655414 OND655414 ODH655414 NTL655414 NJP655414 MZT655414 MPX655414 MGB655414 LWF655414 LMJ655414 LCN655414 KSR655414 KIV655414 JYZ655414 JPD655414 JFH655414 IVL655414 ILP655414 IBT655414 HRX655414 HIB655414 GYF655414 GOJ655414 GEN655414 FUR655414 FKV655414 FAZ655414 ERD655414 EHH655414 DXL655414 DNP655414 DDT655414 CTX655414 CKB655414 CAF655414 BQJ655414 BGN655414 AWR655414 AMV655414 ACZ655414 TD655414 JH655414 K655414 WVT589878 WLX589878 WCB589878 VSF589878 VIJ589878 UYN589878 UOR589878 UEV589878 TUZ589878 TLD589878 TBH589878 SRL589878 SHP589878 RXT589878 RNX589878 REB589878 QUF589878 QKJ589878 QAN589878 PQR589878 PGV589878 OWZ589878 OND589878 ODH589878 NTL589878 NJP589878 MZT589878 MPX589878 MGB589878 LWF589878 LMJ589878 LCN589878 KSR589878 KIV589878 JYZ589878 JPD589878 JFH589878 IVL589878 ILP589878 IBT589878 HRX589878 HIB589878 GYF589878 GOJ589878 GEN589878 FUR589878 FKV589878 FAZ589878 ERD589878 EHH589878 DXL589878 DNP589878 DDT589878 CTX589878 CKB589878 CAF589878 BQJ589878 BGN589878 AWR589878 AMV589878 ACZ589878 TD589878 JH589878 K589878 WVT524342 WLX524342 WCB524342 VSF524342 VIJ524342 UYN524342 UOR524342 UEV524342 TUZ524342 TLD524342 TBH524342 SRL524342 SHP524342 RXT524342 RNX524342 REB524342 QUF524342 QKJ524342 QAN524342 PQR524342 PGV524342 OWZ524342 OND524342 ODH524342 NTL524342 NJP524342 MZT524342 MPX524342 MGB524342 LWF524342 LMJ524342 LCN524342 KSR524342 KIV524342 JYZ524342 JPD524342 JFH524342 IVL524342 ILP524342 IBT524342 HRX524342 HIB524342 GYF524342 GOJ524342 GEN524342 FUR524342 FKV524342 FAZ524342 ERD524342 EHH524342 DXL524342 DNP524342 DDT524342 CTX524342 CKB524342 CAF524342 BQJ524342 BGN524342 AWR524342 AMV524342 ACZ524342 TD524342 JH524342 K524342 WVT458806 WLX458806 WCB458806 VSF458806 VIJ458806 UYN458806 UOR458806 UEV458806 TUZ458806 TLD458806 TBH458806 SRL458806 SHP458806 RXT458806 RNX458806 REB458806 QUF458806 QKJ458806 QAN458806 PQR458806 PGV458806 OWZ458806 OND458806 ODH458806 NTL458806 NJP458806 MZT458806 MPX458806 MGB458806 LWF458806 LMJ458806 LCN458806 KSR458806 KIV458806 JYZ458806 JPD458806 JFH458806 IVL458806 ILP458806 IBT458806 HRX458806 HIB458806 GYF458806 GOJ458806 GEN458806 FUR458806 FKV458806 FAZ458806 ERD458806 EHH458806 DXL458806 DNP458806 DDT458806 CTX458806 CKB458806 CAF458806 BQJ458806 BGN458806 AWR458806 AMV458806 ACZ458806 TD458806 JH458806 K458806 WVT393270 WLX393270 WCB393270 VSF393270 VIJ393270 UYN393270 UOR393270 UEV393270 TUZ393270 TLD393270 TBH393270 SRL393270 SHP393270 RXT393270 RNX393270 REB393270 QUF393270 QKJ393270 QAN393270 PQR393270 PGV393270 OWZ393270 OND393270 ODH393270 NTL393270 NJP393270 MZT393270 MPX393270 MGB393270 LWF393270 LMJ393270 LCN393270 KSR393270 KIV393270 JYZ393270 JPD393270 JFH393270 IVL393270 ILP393270 IBT393270 HRX393270 HIB393270 GYF393270 GOJ393270 GEN393270 FUR393270 FKV393270 FAZ393270 ERD393270 EHH393270 DXL393270 DNP393270 DDT393270 CTX393270 CKB393270 CAF393270 BQJ393270 BGN393270 AWR393270 AMV393270 ACZ393270 TD393270 JH393270 K393270 WVT327734 WLX327734 WCB327734 VSF327734 VIJ327734 UYN327734 UOR327734 UEV327734 TUZ327734 TLD327734 TBH327734 SRL327734 SHP327734 RXT327734 RNX327734 REB327734 QUF327734 QKJ327734 QAN327734 PQR327734 PGV327734 OWZ327734 OND327734 ODH327734 NTL327734 NJP327734 MZT327734 MPX327734 MGB327734 LWF327734 LMJ327734 LCN327734 KSR327734 KIV327734 JYZ327734 JPD327734 JFH327734 IVL327734 ILP327734 IBT327734 HRX327734 HIB327734 GYF327734 GOJ327734 GEN327734 FUR327734 FKV327734 FAZ327734 ERD327734 EHH327734 DXL327734 DNP327734 DDT327734 CTX327734 CKB327734 CAF327734 BQJ327734 BGN327734 AWR327734 AMV327734 ACZ327734 TD327734 JH327734 K327734 WVT262198 WLX262198 WCB262198 VSF262198 VIJ262198 UYN262198 UOR262198 UEV262198 TUZ262198 TLD262198 TBH262198 SRL262198 SHP262198 RXT262198 RNX262198 REB262198 QUF262198 QKJ262198 QAN262198 PQR262198 PGV262198 OWZ262198 OND262198 ODH262198 NTL262198 NJP262198 MZT262198 MPX262198 MGB262198 LWF262198 LMJ262198 LCN262198 KSR262198 KIV262198 JYZ262198 JPD262198 JFH262198 IVL262198 ILP262198 IBT262198 HRX262198 HIB262198 GYF262198 GOJ262198 GEN262198 FUR262198 FKV262198 FAZ262198 ERD262198 EHH262198 DXL262198 DNP262198 DDT262198 CTX262198 CKB262198 CAF262198 BQJ262198 BGN262198 AWR262198 AMV262198 ACZ262198 TD262198 JH262198 K262198 WVT196662 WLX196662 WCB196662 VSF196662 VIJ196662 UYN196662 UOR196662 UEV196662 TUZ196662 TLD196662 TBH196662 SRL196662 SHP196662 RXT196662 RNX196662 REB196662 QUF196662 QKJ196662 QAN196662 PQR196662 PGV196662 OWZ196662 OND196662 ODH196662 NTL196662 NJP196662 MZT196662 MPX196662 MGB196662 LWF196662 LMJ196662 LCN196662 KSR196662 KIV196662 JYZ196662 JPD196662 JFH196662 IVL196662 ILP196662 IBT196662 HRX196662 HIB196662 GYF196662 GOJ196662 GEN196662 FUR196662 FKV196662 FAZ196662 ERD196662 EHH196662 DXL196662 DNP196662 DDT196662 CTX196662 CKB196662 CAF196662 BQJ196662 BGN196662 AWR196662 AMV196662 ACZ196662 TD196662 JH196662 K196662 WVT131126 WLX131126 WCB131126 VSF131126 VIJ131126 UYN131126 UOR131126 UEV131126 TUZ131126 TLD131126 TBH131126 SRL131126 SHP131126 RXT131126 RNX131126 REB131126 QUF131126 QKJ131126 QAN131126 PQR131126 PGV131126 OWZ131126 OND131126 ODH131126 NTL131126 NJP131126 MZT131126 MPX131126 MGB131126 LWF131126 LMJ131126 LCN131126 KSR131126 KIV131126 JYZ131126 JPD131126 JFH131126 IVL131126 ILP131126 IBT131126 HRX131126 HIB131126 GYF131126 GOJ131126 GEN131126 FUR131126 FKV131126 FAZ131126 ERD131126 EHH131126 DXL131126 DNP131126 DDT131126 CTX131126 CKB131126 CAF131126 BQJ131126 BGN131126 AWR131126 AMV131126 ACZ131126 TD131126 JH131126 K131126 WVT65590 WLX65590 WCB65590 VSF65590 VIJ65590 UYN65590 UOR65590 UEV65590 TUZ65590 TLD65590 TBH65590 SRL65590 SHP65590 RXT65590 RNX65590 REB65590 QUF65590 QKJ65590 QAN65590 PQR65590 PGV65590 OWZ65590 OND65590 ODH65590 NTL65590 NJP65590 MZT65590 MPX65590 MGB65590 LWF65590 LMJ65590 LCN65590 KSR65590 KIV65590 JYZ65590 JPD65590 JFH65590 IVL65590 ILP65590 IBT65590 HRX65590 HIB65590 GYF65590 GOJ65590 GEN65590 FUR65590 FKV65590 FAZ65590 ERD65590 EHH65590 DXL65590 DNP65590 DDT65590 CTX65590 CKB65590 CAF65590 BQJ65590 BGN65590 AWR65590 AMV65590 ACZ65590 TD65590 JH65590 K65590 WVT53 WLX53 WCB53 VSF53 VIJ53 UYN53 UOR53 UEV53 TUZ53 TLD53 TBH53 SRL53 SHP53 RXT53 RNX53 REB53 QUF53 QKJ53 QAN53 PQR53 PGV53 OWZ53 OND53 ODH53 NTL53 NJP53 MZT53 MPX53 MGB53 LWF53 LMJ53 LCN53 KSR53 KIV53 JYZ53 JPD53 JFH53 IVL53 ILP53 IBT53 HRX53 HIB53 GYF53 GOJ53 GEN53 FUR53 FKV53 FAZ53 ERD53 EHH53 DXL53 DNP53 DDT53 CTX53 CKB53 CAF53 BQJ53 BGN53 AWR53 AMV53 ACZ53 TD53 JH53 K53 WVT983092 WLX983092 WCB983092 VSF983092 VIJ983092 UYN983092 UOR983092 UEV983092 TUZ983092 TLD983092 TBH983092 SRL983092 SHP983092 RXT983092 RNX983092 REB983092 QUF983092 QKJ983092 QAN983092 PQR983092 PGV983092 OWZ983092 OND983092 ODH983092 NTL983092 NJP983092 MZT983092 MPX983092 MGB983092 LWF983092 LMJ983092 LCN983092 KSR983092 KIV983092 JYZ983092 JPD983092 JFH983092 IVL983092 ILP983092 IBT983092 HRX983092 HIB983092 GYF983092 GOJ983092 GEN983092 FUR983092 FKV983092 FAZ983092 ERD983092 EHH983092 DXL983092 DNP983092 DDT983092 CTX983092 CKB983092 CAF983092 BQJ983092 BGN983092 AWR983092 AMV983092 ACZ983092 TD983092 JH983092 K983092 WVT917556 WLX917556 WCB917556 VSF917556 VIJ917556 UYN917556 UOR917556 UEV917556 TUZ917556 TLD917556 TBH917556 SRL917556 SHP917556 RXT917556 RNX917556 REB917556 QUF917556 QKJ917556 QAN917556 PQR917556 PGV917556 OWZ917556 OND917556 ODH917556 NTL917556 NJP917556 MZT917556 MPX917556 MGB917556 LWF917556 LMJ917556 LCN917556 KSR917556 KIV917556 JYZ917556 JPD917556 JFH917556 IVL917556 ILP917556 IBT917556 HRX917556 HIB917556 GYF917556 GOJ917556 GEN917556 FUR917556 FKV917556 FAZ917556 ERD917556 EHH917556 DXL917556 DNP917556 DDT917556 CTX917556 CKB917556 CAF917556 BQJ917556 BGN917556 AWR917556 AMV917556 ACZ917556 TD917556 JH917556 K917556 WVT852020 WLX852020 WCB852020 VSF852020 VIJ852020 UYN852020 UOR852020 UEV852020 TUZ852020 TLD852020 TBH852020 SRL852020 SHP852020 RXT852020 RNX852020 REB852020 QUF852020 QKJ852020 QAN852020 PQR852020 PGV852020 OWZ852020 OND852020 ODH852020 NTL852020 NJP852020 MZT852020 MPX852020 MGB852020 LWF852020 LMJ852020 LCN852020 KSR852020 KIV852020 JYZ852020 JPD852020 JFH852020 IVL852020 ILP852020 IBT852020 HRX852020 HIB852020 GYF852020 GOJ852020 GEN852020 FUR852020 FKV852020 FAZ852020 ERD852020 EHH852020 DXL852020 DNP852020 DDT852020 CTX852020 CKB852020 CAF852020 BQJ852020 BGN852020 AWR852020 AMV852020 ACZ852020 TD852020 JH852020 K852020 WVT786484 WLX786484 WCB786484 VSF786484 VIJ786484 UYN786484 UOR786484 UEV786484 TUZ786484 TLD786484 TBH786484 SRL786484 SHP786484 RXT786484 RNX786484 REB786484 QUF786484 QKJ786484 QAN786484 PQR786484 PGV786484 OWZ786484 OND786484 ODH786484 NTL786484 NJP786484 MZT786484 MPX786484 MGB786484 LWF786484 LMJ786484 LCN786484 KSR786484 KIV786484 JYZ786484 JPD786484 JFH786484 IVL786484 ILP786484 IBT786484 HRX786484 HIB786484 GYF786484 GOJ786484 GEN786484 FUR786484 FKV786484 FAZ786484 ERD786484 EHH786484 DXL786484 DNP786484 DDT786484 CTX786484 CKB786484 CAF786484 BQJ786484 BGN786484 AWR786484 AMV786484 ACZ786484 TD786484 JH786484 K786484 WVT720948 WLX720948 WCB720948 VSF720948 VIJ720948 UYN720948 UOR720948 UEV720948 TUZ720948 TLD720948 TBH720948 SRL720948 SHP720948 RXT720948 RNX720948 REB720948 QUF720948 QKJ720948 QAN720948 PQR720948 PGV720948 OWZ720948 OND720948 ODH720948 NTL720948 NJP720948 MZT720948 MPX720948 MGB720948 LWF720948 LMJ720948 LCN720948 KSR720948 KIV720948 JYZ720948 JPD720948 JFH720948 IVL720948 ILP720948 IBT720948 HRX720948 HIB720948 GYF720948 GOJ720948 GEN720948 FUR720948 FKV720948 FAZ720948 ERD720948 EHH720948 DXL720948 DNP720948 DDT720948 CTX720948 CKB720948 CAF720948 BQJ720948 BGN720948 AWR720948 AMV720948 ACZ720948 TD720948 JH720948 K720948 WVT655412 WLX655412 WCB655412 VSF655412 VIJ655412 UYN655412 UOR655412 UEV655412 TUZ655412 TLD655412 TBH655412 SRL655412 SHP655412 RXT655412 RNX655412 REB655412 QUF655412 QKJ655412 QAN655412 PQR655412 PGV655412 OWZ655412 OND655412 ODH655412 NTL655412 NJP655412 MZT655412 MPX655412 MGB655412 LWF655412 LMJ655412 LCN655412 KSR655412 KIV655412 JYZ655412 JPD655412 JFH655412 IVL655412 ILP655412 IBT655412 HRX655412 HIB655412 GYF655412 GOJ655412 GEN655412 FUR655412 FKV655412 FAZ655412 ERD655412 EHH655412 DXL655412 DNP655412 DDT655412 CTX655412 CKB655412 CAF655412 BQJ655412 BGN655412 AWR655412 AMV655412 ACZ655412 TD655412 JH655412 K655412 WVT589876 WLX589876 WCB589876 VSF589876 VIJ589876 UYN589876 UOR589876 UEV589876 TUZ589876 TLD589876 TBH589876 SRL589876 SHP589876 RXT589876 RNX589876 REB589876 QUF589876 QKJ589876 QAN589876 PQR589876 PGV589876 OWZ589876 OND589876 ODH589876 NTL589876 NJP589876 MZT589876 MPX589876 MGB589876 LWF589876 LMJ589876 LCN589876 KSR589876 KIV589876 JYZ589876 JPD589876 JFH589876 IVL589876 ILP589876 IBT589876 HRX589876 HIB589876 GYF589876 GOJ589876 GEN589876 FUR589876 FKV589876 FAZ589876 ERD589876 EHH589876 DXL589876 DNP589876 DDT589876 CTX589876 CKB589876 CAF589876 BQJ589876 BGN589876 AWR589876 AMV589876 ACZ589876 TD589876 JH589876 K589876 WVT524340 WLX524340 WCB524340 VSF524340 VIJ524340 UYN524340 UOR524340 UEV524340 TUZ524340 TLD524340 TBH524340 SRL524340 SHP524340 RXT524340 RNX524340 REB524340 QUF524340 QKJ524340 QAN524340 PQR524340 PGV524340 OWZ524340 OND524340 ODH524340 NTL524340 NJP524340 MZT524340 MPX524340 MGB524340 LWF524340 LMJ524340 LCN524340 KSR524340 KIV524340 JYZ524340 JPD524340 JFH524340 IVL524340 ILP524340 IBT524340 HRX524340 HIB524340 GYF524340 GOJ524340 GEN524340 FUR524340 FKV524340 FAZ524340 ERD524340 EHH524340 DXL524340 DNP524340 DDT524340 CTX524340 CKB524340 CAF524340 BQJ524340 BGN524340 AWR524340 AMV524340 ACZ524340 TD524340 JH524340 K524340 WVT458804 WLX458804 WCB458804 VSF458804 VIJ458804 UYN458804 UOR458804 UEV458804 TUZ458804 TLD458804 TBH458804 SRL458804 SHP458804 RXT458804 RNX458804 REB458804 QUF458804 QKJ458804 QAN458804 PQR458804 PGV458804 OWZ458804 OND458804 ODH458804 NTL458804 NJP458804 MZT458804 MPX458804 MGB458804 LWF458804 LMJ458804 LCN458804 KSR458804 KIV458804 JYZ458804 JPD458804 JFH458804 IVL458804 ILP458804 IBT458804 HRX458804 HIB458804 GYF458804 GOJ458804 GEN458804 FUR458804 FKV458804 FAZ458804 ERD458804 EHH458804 DXL458804 DNP458804 DDT458804 CTX458804 CKB458804 CAF458804 BQJ458804 BGN458804 AWR458804 AMV458804 ACZ458804 TD458804 JH458804 K458804 WVT393268 WLX393268 WCB393268 VSF393268 VIJ393268 UYN393268 UOR393268 UEV393268 TUZ393268 TLD393268 TBH393268 SRL393268 SHP393268 RXT393268 RNX393268 REB393268 QUF393268 QKJ393268 QAN393268 PQR393268 PGV393268 OWZ393268 OND393268 ODH393268 NTL393268 NJP393268 MZT393268 MPX393268 MGB393268 LWF393268 LMJ393268 LCN393268 KSR393268 KIV393268 JYZ393268 JPD393268 JFH393268 IVL393268 ILP393268 IBT393268 HRX393268 HIB393268 GYF393268 GOJ393268 GEN393268 FUR393268 FKV393268 FAZ393268 ERD393268 EHH393268 DXL393268 DNP393268 DDT393268 CTX393268 CKB393268 CAF393268 BQJ393268 BGN393268 AWR393268 AMV393268 ACZ393268 TD393268 JH393268 K393268 WVT327732 WLX327732 WCB327732 VSF327732 VIJ327732 UYN327732 UOR327732 UEV327732 TUZ327732 TLD327732 TBH327732 SRL327732 SHP327732 RXT327732 RNX327732 REB327732 QUF327732 QKJ327732 QAN327732 PQR327732 PGV327732 OWZ327732 OND327732 ODH327732 NTL327732 NJP327732 MZT327732 MPX327732 MGB327732 LWF327732 LMJ327732 LCN327732 KSR327732 KIV327732 JYZ327732 JPD327732 JFH327732 IVL327732 ILP327732 IBT327732 HRX327732 HIB327732 GYF327732 GOJ327732 GEN327732 FUR327732 FKV327732 FAZ327732 ERD327732 EHH327732 DXL327732 DNP327732 DDT327732 CTX327732 CKB327732 CAF327732 BQJ327732 BGN327732 AWR327732 AMV327732 ACZ327732 TD327732 JH327732 K327732 WVT262196 WLX262196 WCB262196 VSF262196 VIJ262196 UYN262196 UOR262196 UEV262196 TUZ262196 TLD262196 TBH262196 SRL262196 SHP262196 RXT262196 RNX262196 REB262196 QUF262196 QKJ262196 QAN262196 PQR262196 PGV262196 OWZ262196 OND262196 ODH262196 NTL262196 NJP262196 MZT262196 MPX262196 MGB262196 LWF262196 LMJ262196 LCN262196 KSR262196 KIV262196 JYZ262196 JPD262196 JFH262196 IVL262196 ILP262196 IBT262196 HRX262196 HIB262196 GYF262196 GOJ262196 GEN262196 FUR262196 FKV262196 FAZ262196 ERD262196 EHH262196 DXL262196 DNP262196 DDT262196 CTX262196 CKB262196 CAF262196 BQJ262196 BGN262196 AWR262196 AMV262196 ACZ262196 TD262196 JH262196 K262196 WVT196660 WLX196660 WCB196660 VSF196660 VIJ196660 UYN196660 UOR196660 UEV196660 TUZ196660 TLD196660 TBH196660 SRL196660 SHP196660 RXT196660 RNX196660 REB196660 QUF196660 QKJ196660 QAN196660 PQR196660 PGV196660 OWZ196660 OND196660 ODH196660 NTL196660 NJP196660 MZT196660 MPX196660 MGB196660 LWF196660 LMJ196660 LCN196660 KSR196660 KIV196660 JYZ196660 JPD196660 JFH196660 IVL196660 ILP196660 IBT196660 HRX196660 HIB196660 GYF196660 GOJ196660 GEN196660 FUR196660 FKV196660 FAZ196660 ERD196660 EHH196660 DXL196660 DNP196660 DDT196660 CTX196660 CKB196660 CAF196660 BQJ196660 BGN196660 AWR196660 AMV196660 ACZ196660 TD196660 JH196660 K196660 WVT131124 WLX131124 WCB131124 VSF131124 VIJ131124 UYN131124 UOR131124 UEV131124 TUZ131124 TLD131124 TBH131124 SRL131124 SHP131124 RXT131124 RNX131124 REB131124 QUF131124 QKJ131124 QAN131124 PQR131124 PGV131124 OWZ131124 OND131124 ODH131124 NTL131124 NJP131124 MZT131124 MPX131124 MGB131124 LWF131124 LMJ131124 LCN131124 KSR131124 KIV131124 JYZ131124 JPD131124 JFH131124 IVL131124 ILP131124 IBT131124 HRX131124 HIB131124 GYF131124 GOJ131124 GEN131124 FUR131124 FKV131124 FAZ131124 ERD131124 EHH131124 DXL131124 DNP131124 DDT131124 CTX131124 CKB131124 CAF131124 BQJ131124 BGN131124 AWR131124 AMV131124 ACZ131124 TD131124 JH131124 K131124 WVT65588 WLX65588 WCB65588 VSF65588 VIJ65588 UYN65588 UOR65588 UEV65588 TUZ65588 TLD65588 TBH65588 SRL65588 SHP65588 RXT65588 RNX65588 REB65588 QUF65588 QKJ65588 QAN65588 PQR65588 PGV65588 OWZ65588 OND65588 ODH65588 NTL65588 NJP65588 MZT65588 MPX65588 MGB65588 LWF65588 LMJ65588 LCN65588 KSR65588 KIV65588 JYZ65588 JPD65588 JFH65588 IVL65588 ILP65588 IBT65588 HRX65588 HIB65588 GYF65588 GOJ65588 GEN65588 FUR65588 FKV65588 FAZ65588 ERD65588 EHH65588 DXL65588 DNP65588 DDT65588 CTX65588 CKB65588 CAF65588 BQJ65588 BGN65588 AWR65588 AMV65588 ACZ65588 TD65588 JH65588 K65588 WVT51 WLX51 WCB51 VSF51 VIJ51 UYN51 UOR51 UEV51 TUZ51 TLD51 TBH51 SRL51 SHP51 RXT51 RNX51 REB51 QUF51 QKJ51 QAN51 PQR51 PGV51 OWZ51 OND51 ODH51 NTL51 NJP51 MZT51 MPX51 MGB51 LWF51 LMJ51 LCN51 KSR51 KIV51 JYZ51 JPD51 JFH51 IVL51 ILP51 IBT51 HRX51 HIB51 GYF51 GOJ51 GEN51 FUR51 FKV51 FAZ51 ERD51 EHH51 DXL51 DNP51 DDT51 CTX51 CKB51 CAF51 BQJ51 BGN51 AWR51 AMV51 ACZ51 TD51 JH51 K51 WVT983065 WLX983065 WCB983065 VSF983065 VIJ983065 UYN983065 UOR983065 UEV983065 TUZ983065 TLD983065 TBH983065 SRL983065 SHP983065 RXT983065 RNX983065 REB983065 QUF983065 QKJ983065 QAN983065 PQR983065 PGV983065 OWZ983065 OND983065 ODH983065 NTL983065 NJP983065 MZT983065 MPX983065 MGB983065 LWF983065 LMJ983065 LCN983065 KSR983065 KIV983065 JYZ983065 JPD983065 JFH983065 IVL983065 ILP983065 IBT983065 HRX983065 HIB983065 GYF983065 GOJ983065 GEN983065 FUR983065 FKV983065 FAZ983065 ERD983065 EHH983065 DXL983065 DNP983065 DDT983065 CTX983065 CKB983065 CAF983065 BQJ983065 BGN983065 AWR983065 AMV983065 ACZ983065 TD983065 JH983065 K983065 WVT917529 WLX917529 WCB917529 VSF917529 VIJ917529 UYN917529 UOR917529 UEV917529 TUZ917529 TLD917529 TBH917529 SRL917529 SHP917529 RXT917529 RNX917529 REB917529 QUF917529 QKJ917529 QAN917529 PQR917529 PGV917529 OWZ917529 OND917529 ODH917529 NTL917529 NJP917529 MZT917529 MPX917529 MGB917529 LWF917529 LMJ917529 LCN917529 KSR917529 KIV917529 JYZ917529 JPD917529 JFH917529 IVL917529 ILP917529 IBT917529 HRX917529 HIB917529 GYF917529 GOJ917529 GEN917529 FUR917529 FKV917529 FAZ917529 ERD917529 EHH917529 DXL917529 DNP917529 DDT917529 CTX917529 CKB917529 CAF917529 BQJ917529 BGN917529 AWR917529 AMV917529 ACZ917529 TD917529 JH917529 K917529 WVT851993 WLX851993 WCB851993 VSF851993 VIJ851993 UYN851993 UOR851993 UEV851993 TUZ851993 TLD851993 TBH851993 SRL851993 SHP851993 RXT851993 RNX851993 REB851993 QUF851993 QKJ851993 QAN851993 PQR851993 PGV851993 OWZ851993 OND851993 ODH851993 NTL851993 NJP851993 MZT851993 MPX851993 MGB851993 LWF851993 LMJ851993 LCN851993 KSR851993 KIV851993 JYZ851993 JPD851993 JFH851993 IVL851993 ILP851993 IBT851993 HRX851993 HIB851993 GYF851993 GOJ851993 GEN851993 FUR851993 FKV851993 FAZ851993 ERD851993 EHH851993 DXL851993 DNP851993 DDT851993 CTX851993 CKB851993 CAF851993 BQJ851993 BGN851993 AWR851993 AMV851993 ACZ851993 TD851993 JH851993 K851993 WVT786457 WLX786457 WCB786457 VSF786457 VIJ786457 UYN786457 UOR786457 UEV786457 TUZ786457 TLD786457 TBH786457 SRL786457 SHP786457 RXT786457 RNX786457 REB786457 QUF786457 QKJ786457 QAN786457 PQR786457 PGV786457 OWZ786457 OND786457 ODH786457 NTL786457 NJP786457 MZT786457 MPX786457 MGB786457 LWF786457 LMJ786457 LCN786457 KSR786457 KIV786457 JYZ786457 JPD786457 JFH786457 IVL786457 ILP786457 IBT786457 HRX786457 HIB786457 GYF786457 GOJ786457 GEN786457 FUR786457 FKV786457 FAZ786457 ERD786457 EHH786457 DXL786457 DNP786457 DDT786457 CTX786457 CKB786457 CAF786457 BQJ786457 BGN786457 AWR786457 AMV786457 ACZ786457 TD786457 JH786457 K786457 WVT720921 WLX720921 WCB720921 VSF720921 VIJ720921 UYN720921 UOR720921 UEV720921 TUZ720921 TLD720921 TBH720921 SRL720921 SHP720921 RXT720921 RNX720921 REB720921 QUF720921 QKJ720921 QAN720921 PQR720921 PGV720921 OWZ720921 OND720921 ODH720921 NTL720921 NJP720921 MZT720921 MPX720921 MGB720921 LWF720921 LMJ720921 LCN720921 KSR720921 KIV720921 JYZ720921 JPD720921 JFH720921 IVL720921 ILP720921 IBT720921 HRX720921 HIB720921 GYF720921 GOJ720921 GEN720921 FUR720921 FKV720921 FAZ720921 ERD720921 EHH720921 DXL720921 DNP720921 DDT720921 CTX720921 CKB720921 CAF720921 BQJ720921 BGN720921 AWR720921 AMV720921 ACZ720921 TD720921 JH720921 K720921 WVT655385 WLX655385 WCB655385 VSF655385 VIJ655385 UYN655385 UOR655385 UEV655385 TUZ655385 TLD655385 TBH655385 SRL655385 SHP655385 RXT655385 RNX655385 REB655385 QUF655385 QKJ655385 QAN655385 PQR655385 PGV655385 OWZ655385 OND655385 ODH655385 NTL655385 NJP655385 MZT655385 MPX655385 MGB655385 LWF655385 LMJ655385 LCN655385 KSR655385 KIV655385 JYZ655385 JPD655385 JFH655385 IVL655385 ILP655385 IBT655385 HRX655385 HIB655385 GYF655385 GOJ655385 GEN655385 FUR655385 FKV655385 FAZ655385 ERD655385 EHH655385 DXL655385 DNP655385 DDT655385 CTX655385 CKB655385 CAF655385 BQJ655385 BGN655385 AWR655385 AMV655385 ACZ655385 TD655385 JH655385 K655385 WVT589849 WLX589849 WCB589849 VSF589849 VIJ589849 UYN589849 UOR589849 UEV589849 TUZ589849 TLD589849 TBH589849 SRL589849 SHP589849 RXT589849 RNX589849 REB589849 QUF589849 QKJ589849 QAN589849 PQR589849 PGV589849 OWZ589849 OND589849 ODH589849 NTL589849 NJP589849 MZT589849 MPX589849 MGB589849 LWF589849 LMJ589849 LCN589849 KSR589849 KIV589849 JYZ589849 JPD589849 JFH589849 IVL589849 ILP589849 IBT589849 HRX589849 HIB589849 GYF589849 GOJ589849 GEN589849 FUR589849 FKV589849 FAZ589849 ERD589849 EHH589849 DXL589849 DNP589849 DDT589849 CTX589849 CKB589849 CAF589849 BQJ589849 BGN589849 AWR589849 AMV589849 ACZ589849 TD589849 JH589849 K589849 WVT524313 WLX524313 WCB524313 VSF524313 VIJ524313 UYN524313 UOR524313 UEV524313 TUZ524313 TLD524313 TBH524313 SRL524313 SHP524313 RXT524313 RNX524313 REB524313 QUF524313 QKJ524313 QAN524313 PQR524313 PGV524313 OWZ524313 OND524313 ODH524313 NTL524313 NJP524313 MZT524313 MPX524313 MGB524313 LWF524313 LMJ524313 LCN524313 KSR524313 KIV524313 JYZ524313 JPD524313 JFH524313 IVL524313 ILP524313 IBT524313 HRX524313 HIB524313 GYF524313 GOJ524313 GEN524313 FUR524313 FKV524313 FAZ524313 ERD524313 EHH524313 DXL524313 DNP524313 DDT524313 CTX524313 CKB524313 CAF524313 BQJ524313 BGN524313 AWR524313 AMV524313 ACZ524313 TD524313 JH524313 K524313 WVT458777 WLX458777 WCB458777 VSF458777 VIJ458777 UYN458777 UOR458777 UEV458777 TUZ458777 TLD458777 TBH458777 SRL458777 SHP458777 RXT458777 RNX458777 REB458777 QUF458777 QKJ458777 QAN458777 PQR458777 PGV458777 OWZ458777 OND458777 ODH458777 NTL458777 NJP458777 MZT458777 MPX458777 MGB458777 LWF458777 LMJ458777 LCN458777 KSR458777 KIV458777 JYZ458777 JPD458777 JFH458777 IVL458777 ILP458777 IBT458777 HRX458777 HIB458777 GYF458777 GOJ458777 GEN458777 FUR458777 FKV458777 FAZ458777 ERD458777 EHH458777 DXL458777 DNP458777 DDT458777 CTX458777 CKB458777 CAF458777 BQJ458777 BGN458777 AWR458777 AMV458777 ACZ458777 TD458777 JH458777 K458777 WVT393241 WLX393241 WCB393241 VSF393241 VIJ393241 UYN393241 UOR393241 UEV393241 TUZ393241 TLD393241 TBH393241 SRL393241 SHP393241 RXT393241 RNX393241 REB393241 QUF393241 QKJ393241 QAN393241 PQR393241 PGV393241 OWZ393241 OND393241 ODH393241 NTL393241 NJP393241 MZT393241 MPX393241 MGB393241 LWF393241 LMJ393241 LCN393241 KSR393241 KIV393241 JYZ393241 JPD393241 JFH393241 IVL393241 ILP393241 IBT393241 HRX393241 HIB393241 GYF393241 GOJ393241 GEN393241 FUR393241 FKV393241 FAZ393241 ERD393241 EHH393241 DXL393241 DNP393241 DDT393241 CTX393241 CKB393241 CAF393241 BQJ393241 BGN393241 AWR393241 AMV393241 ACZ393241 TD393241 JH393241 K393241 WVT327705 WLX327705 WCB327705 VSF327705 VIJ327705 UYN327705 UOR327705 UEV327705 TUZ327705 TLD327705 TBH327705 SRL327705 SHP327705 RXT327705 RNX327705 REB327705 QUF327705 QKJ327705 QAN327705 PQR327705 PGV327705 OWZ327705 OND327705 ODH327705 NTL327705 NJP327705 MZT327705 MPX327705 MGB327705 LWF327705 LMJ327705 LCN327705 KSR327705 KIV327705 JYZ327705 JPD327705 JFH327705 IVL327705 ILP327705 IBT327705 HRX327705 HIB327705 GYF327705 GOJ327705 GEN327705 FUR327705 FKV327705 FAZ327705 ERD327705 EHH327705 DXL327705 DNP327705 DDT327705 CTX327705 CKB327705 CAF327705 BQJ327705 BGN327705 AWR327705 AMV327705 ACZ327705 TD327705 JH327705 K327705 WVT262169 WLX262169 WCB262169 VSF262169 VIJ262169 UYN262169 UOR262169 UEV262169 TUZ262169 TLD262169 TBH262169 SRL262169 SHP262169 RXT262169 RNX262169 REB262169 QUF262169 QKJ262169 QAN262169 PQR262169 PGV262169 OWZ262169 OND262169 ODH262169 NTL262169 NJP262169 MZT262169 MPX262169 MGB262169 LWF262169 LMJ262169 LCN262169 KSR262169 KIV262169 JYZ262169 JPD262169 JFH262169 IVL262169 ILP262169 IBT262169 HRX262169 HIB262169 GYF262169 GOJ262169 GEN262169 FUR262169 FKV262169 FAZ262169 ERD262169 EHH262169 DXL262169 DNP262169 DDT262169 CTX262169 CKB262169 CAF262169 BQJ262169 BGN262169 AWR262169 AMV262169 ACZ262169 TD262169 JH262169 K262169 WVT196633 WLX196633 WCB196633 VSF196633 VIJ196633 UYN196633 UOR196633 UEV196633 TUZ196633 TLD196633 TBH196633 SRL196633 SHP196633 RXT196633 RNX196633 REB196633 QUF196633 QKJ196633 QAN196633 PQR196633 PGV196633 OWZ196633 OND196633 ODH196633 NTL196633 NJP196633 MZT196633 MPX196633 MGB196633 LWF196633 LMJ196633 LCN196633 KSR196633 KIV196633 JYZ196633 JPD196633 JFH196633 IVL196633 ILP196633 IBT196633 HRX196633 HIB196633 GYF196633 GOJ196633 GEN196633 FUR196633 FKV196633 FAZ196633 ERD196633 EHH196633 DXL196633 DNP196633 DDT196633 CTX196633 CKB196633 CAF196633 BQJ196633 BGN196633 AWR196633 AMV196633 ACZ196633 TD196633 JH196633 K196633 WVT131097 WLX131097 WCB131097 VSF131097 VIJ131097 UYN131097 UOR131097 UEV131097 TUZ131097 TLD131097 TBH131097 SRL131097 SHP131097 RXT131097 RNX131097 REB131097 QUF131097 QKJ131097 QAN131097 PQR131097 PGV131097 OWZ131097 OND131097 ODH131097 NTL131097 NJP131097 MZT131097 MPX131097 MGB131097 LWF131097 LMJ131097 LCN131097 KSR131097 KIV131097 JYZ131097 JPD131097 JFH131097 IVL131097 ILP131097 IBT131097 HRX131097 HIB131097 GYF131097 GOJ131097 GEN131097 FUR131097 FKV131097 FAZ131097 ERD131097 EHH131097 DXL131097 DNP131097 DDT131097 CTX131097 CKB131097 CAF131097 BQJ131097 BGN131097 AWR131097 AMV131097 ACZ131097 TD131097 JH131097 K131097 WVT65561 WLX65561 WCB65561 VSF65561 VIJ65561 UYN65561 UOR65561 UEV65561 TUZ65561 TLD65561 TBH65561 SRL65561 SHP65561 RXT65561 RNX65561 REB65561 QUF65561 QKJ65561 QAN65561 PQR65561 PGV65561 OWZ65561 OND65561 ODH65561 NTL65561 NJP65561 MZT65561 MPX65561 MGB65561 LWF65561 LMJ65561 LCN65561 KSR65561 KIV65561 JYZ65561 JPD65561 JFH65561 IVL65561 ILP65561 IBT65561 HRX65561 HIB65561 GYF65561 GOJ65561 GEN65561 FUR65561 FKV65561 FAZ65561 ERD65561 EHH65561 DXL65561 DNP65561 DDT65561 CTX65561 CKB65561 CAF65561 BQJ65561 BGN65561 AWR65561 AMV65561 ACZ65561 TD65561 JH65561 K65561 WVT24 WLX24 WCB24 VSF24 VIJ24 UYN24 UOR24 UEV24 TUZ24 TLD24 TBH24 SRL24 SHP24 RXT24 RNX24 REB24 QUF24 QKJ24 QAN24 PQR24 PGV24 OWZ24 OND24 ODH24 NTL24 NJP24 MZT24 MPX24 MGB24 LWF24 LMJ24 LCN24 KSR24 KIV24 JYZ24 JPD24 JFH24 IVL24 ILP24 IBT24 HRX24 HIB24 GYF24 GOJ24 GEN24 FUR24 FKV24 FAZ24 ERD24 EHH24 DXL24 DNP24 DDT24 CTX24 CKB24 CAF24 BQJ24 BGN24 AWR24 AMV24 ACZ24 TD24 JH24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34"/>
  <sheetViews>
    <sheetView showGridLines="0" workbookViewId="0"/>
  </sheetViews>
  <sheetFormatPr baseColWidth="10" defaultRowHeight="15" x14ac:dyDescent="0.25"/>
  <cols>
    <col min="1" max="1" width="6" style="1" customWidth="1"/>
    <col min="2" max="2" width="30.42578125" style="1" customWidth="1"/>
    <col min="3" max="3" width="22.42578125" style="1" customWidth="1"/>
    <col min="4" max="4" width="1.42578125" style="226" customWidth="1"/>
    <col min="5" max="6" width="0.28515625" style="1" hidden="1" customWidth="1"/>
    <col min="7" max="7" width="1" style="226" customWidth="1"/>
    <col min="8" max="8" width="16.140625" style="1" hidden="1" customWidth="1"/>
    <col min="9" max="9" width="6.85546875" style="226" customWidth="1"/>
    <col min="10" max="10" width="28.85546875" style="1" customWidth="1"/>
    <col min="11" max="11" width="15.5703125" style="1" bestFit="1" customWidth="1"/>
    <col min="12" max="255" width="11.42578125" style="1"/>
    <col min="256" max="256" width="4.7109375" style="1" customWidth="1"/>
    <col min="257" max="258" width="22.42578125" style="1" customWidth="1"/>
    <col min="259" max="259" width="1.7109375" style="1" customWidth="1"/>
    <col min="260" max="260" width="22.42578125" style="1" customWidth="1"/>
    <col min="261" max="261" width="1.7109375" style="1" customWidth="1"/>
    <col min="262" max="262" width="0" style="1" hidden="1" customWidth="1"/>
    <col min="263" max="263" width="5.140625" style="1" customWidth="1"/>
    <col min="264" max="264" width="16.140625" style="1" customWidth="1"/>
    <col min="265" max="511" width="11.42578125" style="1"/>
    <col min="512" max="512" width="4.7109375" style="1" customWidth="1"/>
    <col min="513" max="514" width="22.42578125" style="1" customWidth="1"/>
    <col min="515" max="515" width="1.7109375" style="1" customWidth="1"/>
    <col min="516" max="516" width="22.42578125" style="1" customWidth="1"/>
    <col min="517" max="517" width="1.7109375" style="1" customWidth="1"/>
    <col min="518" max="518" width="0" style="1" hidden="1" customWidth="1"/>
    <col min="519" max="519" width="5.140625" style="1" customWidth="1"/>
    <col min="520" max="520" width="16.140625" style="1" customWidth="1"/>
    <col min="521" max="767" width="11.42578125" style="1"/>
    <col min="768" max="768" width="4.7109375" style="1" customWidth="1"/>
    <col min="769" max="770" width="22.42578125" style="1" customWidth="1"/>
    <col min="771" max="771" width="1.7109375" style="1" customWidth="1"/>
    <col min="772" max="772" width="22.42578125" style="1" customWidth="1"/>
    <col min="773" max="773" width="1.7109375" style="1" customWidth="1"/>
    <col min="774" max="774" width="0" style="1" hidden="1" customWidth="1"/>
    <col min="775" max="775" width="5.140625" style="1" customWidth="1"/>
    <col min="776" max="776" width="16.140625" style="1" customWidth="1"/>
    <col min="777" max="1023" width="11.42578125" style="1"/>
    <col min="1024" max="1024" width="4.7109375" style="1" customWidth="1"/>
    <col min="1025" max="1026" width="22.42578125" style="1" customWidth="1"/>
    <col min="1027" max="1027" width="1.7109375" style="1" customWidth="1"/>
    <col min="1028" max="1028" width="22.42578125" style="1" customWidth="1"/>
    <col min="1029" max="1029" width="1.7109375" style="1" customWidth="1"/>
    <col min="1030" max="1030" width="0" style="1" hidden="1" customWidth="1"/>
    <col min="1031" max="1031" width="5.140625" style="1" customWidth="1"/>
    <col min="1032" max="1032" width="16.140625" style="1" customWidth="1"/>
    <col min="1033" max="1279" width="11.42578125" style="1"/>
    <col min="1280" max="1280" width="4.7109375" style="1" customWidth="1"/>
    <col min="1281" max="1282" width="22.42578125" style="1" customWidth="1"/>
    <col min="1283" max="1283" width="1.7109375" style="1" customWidth="1"/>
    <col min="1284" max="1284" width="22.42578125" style="1" customWidth="1"/>
    <col min="1285" max="1285" width="1.7109375" style="1" customWidth="1"/>
    <col min="1286" max="1286" width="0" style="1" hidden="1" customWidth="1"/>
    <col min="1287" max="1287" width="5.140625" style="1" customWidth="1"/>
    <col min="1288" max="1288" width="16.140625" style="1" customWidth="1"/>
    <col min="1289" max="1535" width="11.42578125" style="1"/>
    <col min="1536" max="1536" width="4.7109375" style="1" customWidth="1"/>
    <col min="1537" max="1538" width="22.42578125" style="1" customWidth="1"/>
    <col min="1539" max="1539" width="1.7109375" style="1" customWidth="1"/>
    <col min="1540" max="1540" width="22.42578125" style="1" customWidth="1"/>
    <col min="1541" max="1541" width="1.7109375" style="1" customWidth="1"/>
    <col min="1542" max="1542" width="0" style="1" hidden="1" customWidth="1"/>
    <col min="1543" max="1543" width="5.140625" style="1" customWidth="1"/>
    <col min="1544" max="1544" width="16.140625" style="1" customWidth="1"/>
    <col min="1545" max="1791" width="11.42578125" style="1"/>
    <col min="1792" max="1792" width="4.7109375" style="1" customWidth="1"/>
    <col min="1793" max="1794" width="22.42578125" style="1" customWidth="1"/>
    <col min="1795" max="1795" width="1.7109375" style="1" customWidth="1"/>
    <col min="1796" max="1796" width="22.42578125" style="1" customWidth="1"/>
    <col min="1797" max="1797" width="1.7109375" style="1" customWidth="1"/>
    <col min="1798" max="1798" width="0" style="1" hidden="1" customWidth="1"/>
    <col min="1799" max="1799" width="5.140625" style="1" customWidth="1"/>
    <col min="1800" max="1800" width="16.140625" style="1" customWidth="1"/>
    <col min="1801" max="2047" width="11.42578125" style="1"/>
    <col min="2048" max="2048" width="4.7109375" style="1" customWidth="1"/>
    <col min="2049" max="2050" width="22.42578125" style="1" customWidth="1"/>
    <col min="2051" max="2051" width="1.7109375" style="1" customWidth="1"/>
    <col min="2052" max="2052" width="22.42578125" style="1" customWidth="1"/>
    <col min="2053" max="2053" width="1.7109375" style="1" customWidth="1"/>
    <col min="2054" max="2054" width="0" style="1" hidden="1" customWidth="1"/>
    <col min="2055" max="2055" width="5.140625" style="1" customWidth="1"/>
    <col min="2056" max="2056" width="16.140625" style="1" customWidth="1"/>
    <col min="2057" max="2303" width="11.42578125" style="1"/>
    <col min="2304" max="2304" width="4.7109375" style="1" customWidth="1"/>
    <col min="2305" max="2306" width="22.42578125" style="1" customWidth="1"/>
    <col min="2307" max="2307" width="1.7109375" style="1" customWidth="1"/>
    <col min="2308" max="2308" width="22.42578125" style="1" customWidth="1"/>
    <col min="2309" max="2309" width="1.7109375" style="1" customWidth="1"/>
    <col min="2310" max="2310" width="0" style="1" hidden="1" customWidth="1"/>
    <col min="2311" max="2311" width="5.140625" style="1" customWidth="1"/>
    <col min="2312" max="2312" width="16.140625" style="1" customWidth="1"/>
    <col min="2313" max="2559" width="11.42578125" style="1"/>
    <col min="2560" max="2560" width="4.7109375" style="1" customWidth="1"/>
    <col min="2561" max="2562" width="22.42578125" style="1" customWidth="1"/>
    <col min="2563" max="2563" width="1.7109375" style="1" customWidth="1"/>
    <col min="2564" max="2564" width="22.42578125" style="1" customWidth="1"/>
    <col min="2565" max="2565" width="1.7109375" style="1" customWidth="1"/>
    <col min="2566" max="2566" width="0" style="1" hidden="1" customWidth="1"/>
    <col min="2567" max="2567" width="5.140625" style="1" customWidth="1"/>
    <col min="2568" max="2568" width="16.140625" style="1" customWidth="1"/>
    <col min="2569" max="2815" width="11.42578125" style="1"/>
    <col min="2816" max="2816" width="4.7109375" style="1" customWidth="1"/>
    <col min="2817" max="2818" width="22.42578125" style="1" customWidth="1"/>
    <col min="2819" max="2819" width="1.7109375" style="1" customWidth="1"/>
    <col min="2820" max="2820" width="22.42578125" style="1" customWidth="1"/>
    <col min="2821" max="2821" width="1.7109375" style="1" customWidth="1"/>
    <col min="2822" max="2822" width="0" style="1" hidden="1" customWidth="1"/>
    <col min="2823" max="2823" width="5.140625" style="1" customWidth="1"/>
    <col min="2824" max="2824" width="16.140625" style="1" customWidth="1"/>
    <col min="2825" max="3071" width="11.42578125" style="1"/>
    <col min="3072" max="3072" width="4.7109375" style="1" customWidth="1"/>
    <col min="3073" max="3074" width="22.42578125" style="1" customWidth="1"/>
    <col min="3075" max="3075" width="1.7109375" style="1" customWidth="1"/>
    <col min="3076" max="3076" width="22.42578125" style="1" customWidth="1"/>
    <col min="3077" max="3077" width="1.7109375" style="1" customWidth="1"/>
    <col min="3078" max="3078" width="0" style="1" hidden="1" customWidth="1"/>
    <col min="3079" max="3079" width="5.140625" style="1" customWidth="1"/>
    <col min="3080" max="3080" width="16.140625" style="1" customWidth="1"/>
    <col min="3081" max="3327" width="11.42578125" style="1"/>
    <col min="3328" max="3328" width="4.7109375" style="1" customWidth="1"/>
    <col min="3329" max="3330" width="22.42578125" style="1" customWidth="1"/>
    <col min="3331" max="3331" width="1.7109375" style="1" customWidth="1"/>
    <col min="3332" max="3332" width="22.42578125" style="1" customWidth="1"/>
    <col min="3333" max="3333" width="1.7109375" style="1" customWidth="1"/>
    <col min="3334" max="3334" width="0" style="1" hidden="1" customWidth="1"/>
    <col min="3335" max="3335" width="5.140625" style="1" customWidth="1"/>
    <col min="3336" max="3336" width="16.140625" style="1" customWidth="1"/>
    <col min="3337" max="3583" width="11.42578125" style="1"/>
    <col min="3584" max="3584" width="4.7109375" style="1" customWidth="1"/>
    <col min="3585" max="3586" width="22.42578125" style="1" customWidth="1"/>
    <col min="3587" max="3587" width="1.7109375" style="1" customWidth="1"/>
    <col min="3588" max="3588" width="22.42578125" style="1" customWidth="1"/>
    <col min="3589" max="3589" width="1.7109375" style="1" customWidth="1"/>
    <col min="3590" max="3590" width="0" style="1" hidden="1" customWidth="1"/>
    <col min="3591" max="3591" width="5.140625" style="1" customWidth="1"/>
    <col min="3592" max="3592" width="16.140625" style="1" customWidth="1"/>
    <col min="3593" max="3839" width="11.42578125" style="1"/>
    <col min="3840" max="3840" width="4.7109375" style="1" customWidth="1"/>
    <col min="3841" max="3842" width="22.42578125" style="1" customWidth="1"/>
    <col min="3843" max="3843" width="1.7109375" style="1" customWidth="1"/>
    <col min="3844" max="3844" width="22.42578125" style="1" customWidth="1"/>
    <col min="3845" max="3845" width="1.7109375" style="1" customWidth="1"/>
    <col min="3846" max="3846" width="0" style="1" hidden="1" customWidth="1"/>
    <col min="3847" max="3847" width="5.140625" style="1" customWidth="1"/>
    <col min="3848" max="3848" width="16.140625" style="1" customWidth="1"/>
    <col min="3849" max="4095" width="11.42578125" style="1"/>
    <col min="4096" max="4096" width="4.7109375" style="1" customWidth="1"/>
    <col min="4097" max="4098" width="22.42578125" style="1" customWidth="1"/>
    <col min="4099" max="4099" width="1.7109375" style="1" customWidth="1"/>
    <col min="4100" max="4100" width="22.42578125" style="1" customWidth="1"/>
    <col min="4101" max="4101" width="1.7109375" style="1" customWidth="1"/>
    <col min="4102" max="4102" width="0" style="1" hidden="1" customWidth="1"/>
    <col min="4103" max="4103" width="5.140625" style="1" customWidth="1"/>
    <col min="4104" max="4104" width="16.140625" style="1" customWidth="1"/>
    <col min="4105" max="4351" width="11.42578125" style="1"/>
    <col min="4352" max="4352" width="4.7109375" style="1" customWidth="1"/>
    <col min="4353" max="4354" width="22.42578125" style="1" customWidth="1"/>
    <col min="4355" max="4355" width="1.7109375" style="1" customWidth="1"/>
    <col min="4356" max="4356" width="22.42578125" style="1" customWidth="1"/>
    <col min="4357" max="4357" width="1.7109375" style="1" customWidth="1"/>
    <col min="4358" max="4358" width="0" style="1" hidden="1" customWidth="1"/>
    <col min="4359" max="4359" width="5.140625" style="1" customWidth="1"/>
    <col min="4360" max="4360" width="16.140625" style="1" customWidth="1"/>
    <col min="4361" max="4607" width="11.42578125" style="1"/>
    <col min="4608" max="4608" width="4.7109375" style="1" customWidth="1"/>
    <col min="4609" max="4610" width="22.42578125" style="1" customWidth="1"/>
    <col min="4611" max="4611" width="1.7109375" style="1" customWidth="1"/>
    <col min="4612" max="4612" width="22.42578125" style="1" customWidth="1"/>
    <col min="4613" max="4613" width="1.7109375" style="1" customWidth="1"/>
    <col min="4614" max="4614" width="0" style="1" hidden="1" customWidth="1"/>
    <col min="4615" max="4615" width="5.140625" style="1" customWidth="1"/>
    <col min="4616" max="4616" width="16.140625" style="1" customWidth="1"/>
    <col min="4617" max="4863" width="11.42578125" style="1"/>
    <col min="4864" max="4864" width="4.7109375" style="1" customWidth="1"/>
    <col min="4865" max="4866" width="22.42578125" style="1" customWidth="1"/>
    <col min="4867" max="4867" width="1.7109375" style="1" customWidth="1"/>
    <col min="4868" max="4868" width="22.42578125" style="1" customWidth="1"/>
    <col min="4869" max="4869" width="1.7109375" style="1" customWidth="1"/>
    <col min="4870" max="4870" width="0" style="1" hidden="1" customWidth="1"/>
    <col min="4871" max="4871" width="5.140625" style="1" customWidth="1"/>
    <col min="4872" max="4872" width="16.140625" style="1" customWidth="1"/>
    <col min="4873" max="5119" width="11.42578125" style="1"/>
    <col min="5120" max="5120" width="4.7109375" style="1" customWidth="1"/>
    <col min="5121" max="5122" width="22.42578125" style="1" customWidth="1"/>
    <col min="5123" max="5123" width="1.7109375" style="1" customWidth="1"/>
    <col min="5124" max="5124" width="22.42578125" style="1" customWidth="1"/>
    <col min="5125" max="5125" width="1.7109375" style="1" customWidth="1"/>
    <col min="5126" max="5126" width="0" style="1" hidden="1" customWidth="1"/>
    <col min="5127" max="5127" width="5.140625" style="1" customWidth="1"/>
    <col min="5128" max="5128" width="16.140625" style="1" customWidth="1"/>
    <col min="5129" max="5375" width="11.42578125" style="1"/>
    <col min="5376" max="5376" width="4.7109375" style="1" customWidth="1"/>
    <col min="5377" max="5378" width="22.42578125" style="1" customWidth="1"/>
    <col min="5379" max="5379" width="1.7109375" style="1" customWidth="1"/>
    <col min="5380" max="5380" width="22.42578125" style="1" customWidth="1"/>
    <col min="5381" max="5381" width="1.7109375" style="1" customWidth="1"/>
    <col min="5382" max="5382" width="0" style="1" hidden="1" customWidth="1"/>
    <col min="5383" max="5383" width="5.140625" style="1" customWidth="1"/>
    <col min="5384" max="5384" width="16.140625" style="1" customWidth="1"/>
    <col min="5385" max="5631" width="11.42578125" style="1"/>
    <col min="5632" max="5632" width="4.7109375" style="1" customWidth="1"/>
    <col min="5633" max="5634" width="22.42578125" style="1" customWidth="1"/>
    <col min="5635" max="5635" width="1.7109375" style="1" customWidth="1"/>
    <col min="5636" max="5636" width="22.42578125" style="1" customWidth="1"/>
    <col min="5637" max="5637" width="1.7109375" style="1" customWidth="1"/>
    <col min="5638" max="5638" width="0" style="1" hidden="1" customWidth="1"/>
    <col min="5639" max="5639" width="5.140625" style="1" customWidth="1"/>
    <col min="5640" max="5640" width="16.140625" style="1" customWidth="1"/>
    <col min="5641" max="5887" width="11.42578125" style="1"/>
    <col min="5888" max="5888" width="4.7109375" style="1" customWidth="1"/>
    <col min="5889" max="5890" width="22.42578125" style="1" customWidth="1"/>
    <col min="5891" max="5891" width="1.7109375" style="1" customWidth="1"/>
    <col min="5892" max="5892" width="22.42578125" style="1" customWidth="1"/>
    <col min="5893" max="5893" width="1.7109375" style="1" customWidth="1"/>
    <col min="5894" max="5894" width="0" style="1" hidden="1" customWidth="1"/>
    <col min="5895" max="5895" width="5.140625" style="1" customWidth="1"/>
    <col min="5896" max="5896" width="16.140625" style="1" customWidth="1"/>
    <col min="5897" max="6143" width="11.42578125" style="1"/>
    <col min="6144" max="6144" width="4.7109375" style="1" customWidth="1"/>
    <col min="6145" max="6146" width="22.42578125" style="1" customWidth="1"/>
    <col min="6147" max="6147" width="1.7109375" style="1" customWidth="1"/>
    <col min="6148" max="6148" width="22.42578125" style="1" customWidth="1"/>
    <col min="6149" max="6149" width="1.7109375" style="1" customWidth="1"/>
    <col min="6150" max="6150" width="0" style="1" hidden="1" customWidth="1"/>
    <col min="6151" max="6151" width="5.140625" style="1" customWidth="1"/>
    <col min="6152" max="6152" width="16.140625" style="1" customWidth="1"/>
    <col min="6153" max="6399" width="11.42578125" style="1"/>
    <col min="6400" max="6400" width="4.7109375" style="1" customWidth="1"/>
    <col min="6401" max="6402" width="22.42578125" style="1" customWidth="1"/>
    <col min="6403" max="6403" width="1.7109375" style="1" customWidth="1"/>
    <col min="6404" max="6404" width="22.42578125" style="1" customWidth="1"/>
    <col min="6405" max="6405" width="1.7109375" style="1" customWidth="1"/>
    <col min="6406" max="6406" width="0" style="1" hidden="1" customWidth="1"/>
    <col min="6407" max="6407" width="5.140625" style="1" customWidth="1"/>
    <col min="6408" max="6408" width="16.140625" style="1" customWidth="1"/>
    <col min="6409" max="6655" width="11.42578125" style="1"/>
    <col min="6656" max="6656" width="4.7109375" style="1" customWidth="1"/>
    <col min="6657" max="6658" width="22.42578125" style="1" customWidth="1"/>
    <col min="6659" max="6659" width="1.7109375" style="1" customWidth="1"/>
    <col min="6660" max="6660" width="22.42578125" style="1" customWidth="1"/>
    <col min="6661" max="6661" width="1.7109375" style="1" customWidth="1"/>
    <col min="6662" max="6662" width="0" style="1" hidden="1" customWidth="1"/>
    <col min="6663" max="6663" width="5.140625" style="1" customWidth="1"/>
    <col min="6664" max="6664" width="16.140625" style="1" customWidth="1"/>
    <col min="6665" max="6911" width="11.42578125" style="1"/>
    <col min="6912" max="6912" width="4.7109375" style="1" customWidth="1"/>
    <col min="6913" max="6914" width="22.42578125" style="1" customWidth="1"/>
    <col min="6915" max="6915" width="1.7109375" style="1" customWidth="1"/>
    <col min="6916" max="6916" width="22.42578125" style="1" customWidth="1"/>
    <col min="6917" max="6917" width="1.7109375" style="1" customWidth="1"/>
    <col min="6918" max="6918" width="0" style="1" hidden="1" customWidth="1"/>
    <col min="6919" max="6919" width="5.140625" style="1" customWidth="1"/>
    <col min="6920" max="6920" width="16.140625" style="1" customWidth="1"/>
    <col min="6921" max="7167" width="11.42578125" style="1"/>
    <col min="7168" max="7168" width="4.7109375" style="1" customWidth="1"/>
    <col min="7169" max="7170" width="22.42578125" style="1" customWidth="1"/>
    <col min="7171" max="7171" width="1.7109375" style="1" customWidth="1"/>
    <col min="7172" max="7172" width="22.42578125" style="1" customWidth="1"/>
    <col min="7173" max="7173" width="1.7109375" style="1" customWidth="1"/>
    <col min="7174" max="7174" width="0" style="1" hidden="1" customWidth="1"/>
    <col min="7175" max="7175" width="5.140625" style="1" customWidth="1"/>
    <col min="7176" max="7176" width="16.140625" style="1" customWidth="1"/>
    <col min="7177" max="7423" width="11.42578125" style="1"/>
    <col min="7424" max="7424" width="4.7109375" style="1" customWidth="1"/>
    <col min="7425" max="7426" width="22.42578125" style="1" customWidth="1"/>
    <col min="7427" max="7427" width="1.7109375" style="1" customWidth="1"/>
    <col min="7428" max="7428" width="22.42578125" style="1" customWidth="1"/>
    <col min="7429" max="7429" width="1.7109375" style="1" customWidth="1"/>
    <col min="7430" max="7430" width="0" style="1" hidden="1" customWidth="1"/>
    <col min="7431" max="7431" width="5.140625" style="1" customWidth="1"/>
    <col min="7432" max="7432" width="16.140625" style="1" customWidth="1"/>
    <col min="7433" max="7679" width="11.42578125" style="1"/>
    <col min="7680" max="7680" width="4.7109375" style="1" customWidth="1"/>
    <col min="7681" max="7682" width="22.42578125" style="1" customWidth="1"/>
    <col min="7683" max="7683" width="1.7109375" style="1" customWidth="1"/>
    <col min="7684" max="7684" width="22.42578125" style="1" customWidth="1"/>
    <col min="7685" max="7685" width="1.7109375" style="1" customWidth="1"/>
    <col min="7686" max="7686" width="0" style="1" hidden="1" customWidth="1"/>
    <col min="7687" max="7687" width="5.140625" style="1" customWidth="1"/>
    <col min="7688" max="7688" width="16.140625" style="1" customWidth="1"/>
    <col min="7689" max="7935" width="11.42578125" style="1"/>
    <col min="7936" max="7936" width="4.7109375" style="1" customWidth="1"/>
    <col min="7937" max="7938" width="22.42578125" style="1" customWidth="1"/>
    <col min="7939" max="7939" width="1.7109375" style="1" customWidth="1"/>
    <col min="7940" max="7940" width="22.42578125" style="1" customWidth="1"/>
    <col min="7941" max="7941" width="1.7109375" style="1" customWidth="1"/>
    <col min="7942" max="7942" width="0" style="1" hidden="1" customWidth="1"/>
    <col min="7943" max="7943" width="5.140625" style="1" customWidth="1"/>
    <col min="7944" max="7944" width="16.140625" style="1" customWidth="1"/>
    <col min="7945" max="8191" width="11.42578125" style="1"/>
    <col min="8192" max="8192" width="4.7109375" style="1" customWidth="1"/>
    <col min="8193" max="8194" width="22.42578125" style="1" customWidth="1"/>
    <col min="8195" max="8195" width="1.7109375" style="1" customWidth="1"/>
    <col min="8196" max="8196" width="22.42578125" style="1" customWidth="1"/>
    <col min="8197" max="8197" width="1.7109375" style="1" customWidth="1"/>
    <col min="8198" max="8198" width="0" style="1" hidden="1" customWidth="1"/>
    <col min="8199" max="8199" width="5.140625" style="1" customWidth="1"/>
    <col min="8200" max="8200" width="16.140625" style="1" customWidth="1"/>
    <col min="8201" max="8447" width="11.42578125" style="1"/>
    <col min="8448" max="8448" width="4.7109375" style="1" customWidth="1"/>
    <col min="8449" max="8450" width="22.42578125" style="1" customWidth="1"/>
    <col min="8451" max="8451" width="1.7109375" style="1" customWidth="1"/>
    <col min="8452" max="8452" width="22.42578125" style="1" customWidth="1"/>
    <col min="8453" max="8453" width="1.7109375" style="1" customWidth="1"/>
    <col min="8454" max="8454" width="0" style="1" hidden="1" customWidth="1"/>
    <col min="8455" max="8455" width="5.140625" style="1" customWidth="1"/>
    <col min="8456" max="8456" width="16.140625" style="1" customWidth="1"/>
    <col min="8457" max="8703" width="11.42578125" style="1"/>
    <col min="8704" max="8704" width="4.7109375" style="1" customWidth="1"/>
    <col min="8705" max="8706" width="22.42578125" style="1" customWidth="1"/>
    <col min="8707" max="8707" width="1.7109375" style="1" customWidth="1"/>
    <col min="8708" max="8708" width="22.42578125" style="1" customWidth="1"/>
    <col min="8709" max="8709" width="1.7109375" style="1" customWidth="1"/>
    <col min="8710" max="8710" width="0" style="1" hidden="1" customWidth="1"/>
    <col min="8711" max="8711" width="5.140625" style="1" customWidth="1"/>
    <col min="8712" max="8712" width="16.140625" style="1" customWidth="1"/>
    <col min="8713" max="8959" width="11.42578125" style="1"/>
    <col min="8960" max="8960" width="4.7109375" style="1" customWidth="1"/>
    <col min="8961" max="8962" width="22.42578125" style="1" customWidth="1"/>
    <col min="8963" max="8963" width="1.7109375" style="1" customWidth="1"/>
    <col min="8964" max="8964" width="22.42578125" style="1" customWidth="1"/>
    <col min="8965" max="8965" width="1.7109375" style="1" customWidth="1"/>
    <col min="8966" max="8966" width="0" style="1" hidden="1" customWidth="1"/>
    <col min="8967" max="8967" width="5.140625" style="1" customWidth="1"/>
    <col min="8968" max="8968" width="16.140625" style="1" customWidth="1"/>
    <col min="8969" max="9215" width="11.42578125" style="1"/>
    <col min="9216" max="9216" width="4.7109375" style="1" customWidth="1"/>
    <col min="9217" max="9218" width="22.42578125" style="1" customWidth="1"/>
    <col min="9219" max="9219" width="1.7109375" style="1" customWidth="1"/>
    <col min="9220" max="9220" width="22.42578125" style="1" customWidth="1"/>
    <col min="9221" max="9221" width="1.7109375" style="1" customWidth="1"/>
    <col min="9222" max="9222" width="0" style="1" hidden="1" customWidth="1"/>
    <col min="9223" max="9223" width="5.140625" style="1" customWidth="1"/>
    <col min="9224" max="9224" width="16.140625" style="1" customWidth="1"/>
    <col min="9225" max="9471" width="11.42578125" style="1"/>
    <col min="9472" max="9472" width="4.7109375" style="1" customWidth="1"/>
    <col min="9473" max="9474" width="22.42578125" style="1" customWidth="1"/>
    <col min="9475" max="9475" width="1.7109375" style="1" customWidth="1"/>
    <col min="9476" max="9476" width="22.42578125" style="1" customWidth="1"/>
    <col min="9477" max="9477" width="1.7109375" style="1" customWidth="1"/>
    <col min="9478" max="9478" width="0" style="1" hidden="1" customWidth="1"/>
    <col min="9479" max="9479" width="5.140625" style="1" customWidth="1"/>
    <col min="9480" max="9480" width="16.140625" style="1" customWidth="1"/>
    <col min="9481" max="9727" width="11.42578125" style="1"/>
    <col min="9728" max="9728" width="4.7109375" style="1" customWidth="1"/>
    <col min="9729" max="9730" width="22.42578125" style="1" customWidth="1"/>
    <col min="9731" max="9731" width="1.7109375" style="1" customWidth="1"/>
    <col min="9732" max="9732" width="22.42578125" style="1" customWidth="1"/>
    <col min="9733" max="9733" width="1.7109375" style="1" customWidth="1"/>
    <col min="9734" max="9734" width="0" style="1" hidden="1" customWidth="1"/>
    <col min="9735" max="9735" width="5.140625" style="1" customWidth="1"/>
    <col min="9736" max="9736" width="16.140625" style="1" customWidth="1"/>
    <col min="9737" max="9983" width="11.42578125" style="1"/>
    <col min="9984" max="9984" width="4.7109375" style="1" customWidth="1"/>
    <col min="9985" max="9986" width="22.42578125" style="1" customWidth="1"/>
    <col min="9987" max="9987" width="1.7109375" style="1" customWidth="1"/>
    <col min="9988" max="9988" width="22.42578125" style="1" customWidth="1"/>
    <col min="9989" max="9989" width="1.7109375" style="1" customWidth="1"/>
    <col min="9990" max="9990" width="0" style="1" hidden="1" customWidth="1"/>
    <col min="9991" max="9991" width="5.140625" style="1" customWidth="1"/>
    <col min="9992" max="9992" width="16.140625" style="1" customWidth="1"/>
    <col min="9993" max="10239" width="11.42578125" style="1"/>
    <col min="10240" max="10240" width="4.7109375" style="1" customWidth="1"/>
    <col min="10241" max="10242" width="22.42578125" style="1" customWidth="1"/>
    <col min="10243" max="10243" width="1.7109375" style="1" customWidth="1"/>
    <col min="10244" max="10244" width="22.42578125" style="1" customWidth="1"/>
    <col min="10245" max="10245" width="1.7109375" style="1" customWidth="1"/>
    <col min="10246" max="10246" width="0" style="1" hidden="1" customWidth="1"/>
    <col min="10247" max="10247" width="5.140625" style="1" customWidth="1"/>
    <col min="10248" max="10248" width="16.140625" style="1" customWidth="1"/>
    <col min="10249" max="10495" width="11.42578125" style="1"/>
    <col min="10496" max="10496" width="4.7109375" style="1" customWidth="1"/>
    <col min="10497" max="10498" width="22.42578125" style="1" customWidth="1"/>
    <col min="10499" max="10499" width="1.7109375" style="1" customWidth="1"/>
    <col min="10500" max="10500" width="22.42578125" style="1" customWidth="1"/>
    <col min="10501" max="10501" width="1.7109375" style="1" customWidth="1"/>
    <col min="10502" max="10502" width="0" style="1" hidden="1" customWidth="1"/>
    <col min="10503" max="10503" width="5.140625" style="1" customWidth="1"/>
    <col min="10504" max="10504" width="16.140625" style="1" customWidth="1"/>
    <col min="10505" max="10751" width="11.42578125" style="1"/>
    <col min="10752" max="10752" width="4.7109375" style="1" customWidth="1"/>
    <col min="10753" max="10754" width="22.42578125" style="1" customWidth="1"/>
    <col min="10755" max="10755" width="1.7109375" style="1" customWidth="1"/>
    <col min="10756" max="10756" width="22.42578125" style="1" customWidth="1"/>
    <col min="10757" max="10757" width="1.7109375" style="1" customWidth="1"/>
    <col min="10758" max="10758" width="0" style="1" hidden="1" customWidth="1"/>
    <col min="10759" max="10759" width="5.140625" style="1" customWidth="1"/>
    <col min="10760" max="10760" width="16.140625" style="1" customWidth="1"/>
    <col min="10761" max="11007" width="11.42578125" style="1"/>
    <col min="11008" max="11008" width="4.7109375" style="1" customWidth="1"/>
    <col min="11009" max="11010" width="22.42578125" style="1" customWidth="1"/>
    <col min="11011" max="11011" width="1.7109375" style="1" customWidth="1"/>
    <col min="11012" max="11012" width="22.42578125" style="1" customWidth="1"/>
    <col min="11013" max="11013" width="1.7109375" style="1" customWidth="1"/>
    <col min="11014" max="11014" width="0" style="1" hidden="1" customWidth="1"/>
    <col min="11015" max="11015" width="5.140625" style="1" customWidth="1"/>
    <col min="11016" max="11016" width="16.140625" style="1" customWidth="1"/>
    <col min="11017" max="11263" width="11.42578125" style="1"/>
    <col min="11264" max="11264" width="4.7109375" style="1" customWidth="1"/>
    <col min="11265" max="11266" width="22.42578125" style="1" customWidth="1"/>
    <col min="11267" max="11267" width="1.7109375" style="1" customWidth="1"/>
    <col min="11268" max="11268" width="22.42578125" style="1" customWidth="1"/>
    <col min="11269" max="11269" width="1.7109375" style="1" customWidth="1"/>
    <col min="11270" max="11270" width="0" style="1" hidden="1" customWidth="1"/>
    <col min="11271" max="11271" width="5.140625" style="1" customWidth="1"/>
    <col min="11272" max="11272" width="16.140625" style="1" customWidth="1"/>
    <col min="11273" max="11519" width="11.42578125" style="1"/>
    <col min="11520" max="11520" width="4.7109375" style="1" customWidth="1"/>
    <col min="11521" max="11522" width="22.42578125" style="1" customWidth="1"/>
    <col min="11523" max="11523" width="1.7109375" style="1" customWidth="1"/>
    <col min="11524" max="11524" width="22.42578125" style="1" customWidth="1"/>
    <col min="11525" max="11525" width="1.7109375" style="1" customWidth="1"/>
    <col min="11526" max="11526" width="0" style="1" hidden="1" customWidth="1"/>
    <col min="11527" max="11527" width="5.140625" style="1" customWidth="1"/>
    <col min="11528" max="11528" width="16.140625" style="1" customWidth="1"/>
    <col min="11529" max="11775" width="11.42578125" style="1"/>
    <col min="11776" max="11776" width="4.7109375" style="1" customWidth="1"/>
    <col min="11777" max="11778" width="22.42578125" style="1" customWidth="1"/>
    <col min="11779" max="11779" width="1.7109375" style="1" customWidth="1"/>
    <col min="11780" max="11780" width="22.42578125" style="1" customWidth="1"/>
    <col min="11781" max="11781" width="1.7109375" style="1" customWidth="1"/>
    <col min="11782" max="11782" width="0" style="1" hidden="1" customWidth="1"/>
    <col min="11783" max="11783" width="5.140625" style="1" customWidth="1"/>
    <col min="11784" max="11784" width="16.140625" style="1" customWidth="1"/>
    <col min="11785" max="12031" width="11.42578125" style="1"/>
    <col min="12032" max="12032" width="4.7109375" style="1" customWidth="1"/>
    <col min="12033" max="12034" width="22.42578125" style="1" customWidth="1"/>
    <col min="12035" max="12035" width="1.7109375" style="1" customWidth="1"/>
    <col min="12036" max="12036" width="22.42578125" style="1" customWidth="1"/>
    <col min="12037" max="12037" width="1.7109375" style="1" customWidth="1"/>
    <col min="12038" max="12038" width="0" style="1" hidden="1" customWidth="1"/>
    <col min="12039" max="12039" width="5.140625" style="1" customWidth="1"/>
    <col min="12040" max="12040" width="16.140625" style="1" customWidth="1"/>
    <col min="12041" max="12287" width="11.42578125" style="1"/>
    <col min="12288" max="12288" width="4.7109375" style="1" customWidth="1"/>
    <col min="12289" max="12290" width="22.42578125" style="1" customWidth="1"/>
    <col min="12291" max="12291" width="1.7109375" style="1" customWidth="1"/>
    <col min="12292" max="12292" width="22.42578125" style="1" customWidth="1"/>
    <col min="12293" max="12293" width="1.7109375" style="1" customWidth="1"/>
    <col min="12294" max="12294" width="0" style="1" hidden="1" customWidth="1"/>
    <col min="12295" max="12295" width="5.140625" style="1" customWidth="1"/>
    <col min="12296" max="12296" width="16.140625" style="1" customWidth="1"/>
    <col min="12297" max="12543" width="11.42578125" style="1"/>
    <col min="12544" max="12544" width="4.7109375" style="1" customWidth="1"/>
    <col min="12545" max="12546" width="22.42578125" style="1" customWidth="1"/>
    <col min="12547" max="12547" width="1.7109375" style="1" customWidth="1"/>
    <col min="12548" max="12548" width="22.42578125" style="1" customWidth="1"/>
    <col min="12549" max="12549" width="1.7109375" style="1" customWidth="1"/>
    <col min="12550" max="12550" width="0" style="1" hidden="1" customWidth="1"/>
    <col min="12551" max="12551" width="5.140625" style="1" customWidth="1"/>
    <col min="12552" max="12552" width="16.140625" style="1" customWidth="1"/>
    <col min="12553" max="12799" width="11.42578125" style="1"/>
    <col min="12800" max="12800" width="4.7109375" style="1" customWidth="1"/>
    <col min="12801" max="12802" width="22.42578125" style="1" customWidth="1"/>
    <col min="12803" max="12803" width="1.7109375" style="1" customWidth="1"/>
    <col min="12804" max="12804" width="22.42578125" style="1" customWidth="1"/>
    <col min="12805" max="12805" width="1.7109375" style="1" customWidth="1"/>
    <col min="12806" max="12806" width="0" style="1" hidden="1" customWidth="1"/>
    <col min="12807" max="12807" width="5.140625" style="1" customWidth="1"/>
    <col min="12808" max="12808" width="16.140625" style="1" customWidth="1"/>
    <col min="12809" max="13055" width="11.42578125" style="1"/>
    <col min="13056" max="13056" width="4.7109375" style="1" customWidth="1"/>
    <col min="13057" max="13058" width="22.42578125" style="1" customWidth="1"/>
    <col min="13059" max="13059" width="1.7109375" style="1" customWidth="1"/>
    <col min="13060" max="13060" width="22.42578125" style="1" customWidth="1"/>
    <col min="13061" max="13061" width="1.7109375" style="1" customWidth="1"/>
    <col min="13062" max="13062" width="0" style="1" hidden="1" customWidth="1"/>
    <col min="13063" max="13063" width="5.140625" style="1" customWidth="1"/>
    <col min="13064" max="13064" width="16.140625" style="1" customWidth="1"/>
    <col min="13065" max="13311" width="11.42578125" style="1"/>
    <col min="13312" max="13312" width="4.7109375" style="1" customWidth="1"/>
    <col min="13313" max="13314" width="22.42578125" style="1" customWidth="1"/>
    <col min="13315" max="13315" width="1.7109375" style="1" customWidth="1"/>
    <col min="13316" max="13316" width="22.42578125" style="1" customWidth="1"/>
    <col min="13317" max="13317" width="1.7109375" style="1" customWidth="1"/>
    <col min="13318" max="13318" width="0" style="1" hidden="1" customWidth="1"/>
    <col min="13319" max="13319" width="5.140625" style="1" customWidth="1"/>
    <col min="13320" max="13320" width="16.140625" style="1" customWidth="1"/>
    <col min="13321" max="13567" width="11.42578125" style="1"/>
    <col min="13568" max="13568" width="4.7109375" style="1" customWidth="1"/>
    <col min="13569" max="13570" width="22.42578125" style="1" customWidth="1"/>
    <col min="13571" max="13571" width="1.7109375" style="1" customWidth="1"/>
    <col min="13572" max="13572" width="22.42578125" style="1" customWidth="1"/>
    <col min="13573" max="13573" width="1.7109375" style="1" customWidth="1"/>
    <col min="13574" max="13574" width="0" style="1" hidden="1" customWidth="1"/>
    <col min="13575" max="13575" width="5.140625" style="1" customWidth="1"/>
    <col min="13576" max="13576" width="16.140625" style="1" customWidth="1"/>
    <col min="13577" max="13823" width="11.42578125" style="1"/>
    <col min="13824" max="13824" width="4.7109375" style="1" customWidth="1"/>
    <col min="13825" max="13826" width="22.42578125" style="1" customWidth="1"/>
    <col min="13827" max="13827" width="1.7109375" style="1" customWidth="1"/>
    <col min="13828" max="13828" width="22.42578125" style="1" customWidth="1"/>
    <col min="13829" max="13829" width="1.7109375" style="1" customWidth="1"/>
    <col min="13830" max="13830" width="0" style="1" hidden="1" customWidth="1"/>
    <col min="13831" max="13831" width="5.140625" style="1" customWidth="1"/>
    <col min="13832" max="13832" width="16.140625" style="1" customWidth="1"/>
    <col min="13833" max="14079" width="11.42578125" style="1"/>
    <col min="14080" max="14080" width="4.7109375" style="1" customWidth="1"/>
    <col min="14081" max="14082" width="22.42578125" style="1" customWidth="1"/>
    <col min="14083" max="14083" width="1.7109375" style="1" customWidth="1"/>
    <col min="14084" max="14084" width="22.42578125" style="1" customWidth="1"/>
    <col min="14085" max="14085" width="1.7109375" style="1" customWidth="1"/>
    <col min="14086" max="14086" width="0" style="1" hidden="1" customWidth="1"/>
    <col min="14087" max="14087" width="5.140625" style="1" customWidth="1"/>
    <col min="14088" max="14088" width="16.140625" style="1" customWidth="1"/>
    <col min="14089" max="14335" width="11.42578125" style="1"/>
    <col min="14336" max="14336" width="4.7109375" style="1" customWidth="1"/>
    <col min="14337" max="14338" width="22.42578125" style="1" customWidth="1"/>
    <col min="14339" max="14339" width="1.7109375" style="1" customWidth="1"/>
    <col min="14340" max="14340" width="22.42578125" style="1" customWidth="1"/>
    <col min="14341" max="14341" width="1.7109375" style="1" customWidth="1"/>
    <col min="14342" max="14342" width="0" style="1" hidden="1" customWidth="1"/>
    <col min="14343" max="14343" width="5.140625" style="1" customWidth="1"/>
    <col min="14344" max="14344" width="16.140625" style="1" customWidth="1"/>
    <col min="14345" max="14591" width="11.42578125" style="1"/>
    <col min="14592" max="14592" width="4.7109375" style="1" customWidth="1"/>
    <col min="14593" max="14594" width="22.42578125" style="1" customWidth="1"/>
    <col min="14595" max="14595" width="1.7109375" style="1" customWidth="1"/>
    <col min="14596" max="14596" width="22.42578125" style="1" customWidth="1"/>
    <col min="14597" max="14597" width="1.7109375" style="1" customWidth="1"/>
    <col min="14598" max="14598" width="0" style="1" hidden="1" customWidth="1"/>
    <col min="14599" max="14599" width="5.140625" style="1" customWidth="1"/>
    <col min="14600" max="14600" width="16.140625" style="1" customWidth="1"/>
    <col min="14601" max="14847" width="11.42578125" style="1"/>
    <col min="14848" max="14848" width="4.7109375" style="1" customWidth="1"/>
    <col min="14849" max="14850" width="22.42578125" style="1" customWidth="1"/>
    <col min="14851" max="14851" width="1.7109375" style="1" customWidth="1"/>
    <col min="14852" max="14852" width="22.42578125" style="1" customWidth="1"/>
    <col min="14853" max="14853" width="1.7109375" style="1" customWidth="1"/>
    <col min="14854" max="14854" width="0" style="1" hidden="1" customWidth="1"/>
    <col min="14855" max="14855" width="5.140625" style="1" customWidth="1"/>
    <col min="14856" max="14856" width="16.140625" style="1" customWidth="1"/>
    <col min="14857" max="15103" width="11.42578125" style="1"/>
    <col min="15104" max="15104" width="4.7109375" style="1" customWidth="1"/>
    <col min="15105" max="15106" width="22.42578125" style="1" customWidth="1"/>
    <col min="15107" max="15107" width="1.7109375" style="1" customWidth="1"/>
    <col min="15108" max="15108" width="22.42578125" style="1" customWidth="1"/>
    <col min="15109" max="15109" width="1.7109375" style="1" customWidth="1"/>
    <col min="15110" max="15110" width="0" style="1" hidden="1" customWidth="1"/>
    <col min="15111" max="15111" width="5.140625" style="1" customWidth="1"/>
    <col min="15112" max="15112" width="16.140625" style="1" customWidth="1"/>
    <col min="15113" max="15359" width="11.42578125" style="1"/>
    <col min="15360" max="15360" width="4.7109375" style="1" customWidth="1"/>
    <col min="15361" max="15362" width="22.42578125" style="1" customWidth="1"/>
    <col min="15363" max="15363" width="1.7109375" style="1" customWidth="1"/>
    <col min="15364" max="15364" width="22.42578125" style="1" customWidth="1"/>
    <col min="15365" max="15365" width="1.7109375" style="1" customWidth="1"/>
    <col min="15366" max="15366" width="0" style="1" hidden="1" customWidth="1"/>
    <col min="15367" max="15367" width="5.140625" style="1" customWidth="1"/>
    <col min="15368" max="15368" width="16.140625" style="1" customWidth="1"/>
    <col min="15369" max="15615" width="11.42578125" style="1"/>
    <col min="15616" max="15616" width="4.7109375" style="1" customWidth="1"/>
    <col min="15617" max="15618" width="22.42578125" style="1" customWidth="1"/>
    <col min="15619" max="15619" width="1.7109375" style="1" customWidth="1"/>
    <col min="15620" max="15620" width="22.42578125" style="1" customWidth="1"/>
    <col min="15621" max="15621" width="1.7109375" style="1" customWidth="1"/>
    <col min="15622" max="15622" width="0" style="1" hidden="1" customWidth="1"/>
    <col min="15623" max="15623" width="5.140625" style="1" customWidth="1"/>
    <col min="15624" max="15624" width="16.140625" style="1" customWidth="1"/>
    <col min="15625" max="15871" width="11.42578125" style="1"/>
    <col min="15872" max="15872" width="4.7109375" style="1" customWidth="1"/>
    <col min="15873" max="15874" width="22.42578125" style="1" customWidth="1"/>
    <col min="15875" max="15875" width="1.7109375" style="1" customWidth="1"/>
    <col min="15876" max="15876" width="22.42578125" style="1" customWidth="1"/>
    <col min="15877" max="15877" width="1.7109375" style="1" customWidth="1"/>
    <col min="15878" max="15878" width="0" style="1" hidden="1" customWidth="1"/>
    <col min="15879" max="15879" width="5.140625" style="1" customWidth="1"/>
    <col min="15880" max="15880" width="16.140625" style="1" customWidth="1"/>
    <col min="15881" max="16127" width="11.42578125" style="1"/>
    <col min="16128" max="16128" width="4.7109375" style="1" customWidth="1"/>
    <col min="16129" max="16130" width="22.42578125" style="1" customWidth="1"/>
    <col min="16131" max="16131" width="1.7109375" style="1" customWidth="1"/>
    <col min="16132" max="16132" width="22.42578125" style="1" customWidth="1"/>
    <col min="16133" max="16133" width="1.7109375" style="1" customWidth="1"/>
    <col min="16134" max="16134" width="0" style="1" hidden="1" customWidth="1"/>
    <col min="16135" max="16135" width="5.140625" style="1" customWidth="1"/>
    <col min="16136" max="16136" width="16.140625" style="1" customWidth="1"/>
    <col min="16137" max="16384" width="11.42578125" style="1"/>
  </cols>
  <sheetData>
    <row r="1" spans="2:11" ht="24" customHeight="1" x14ac:dyDescent="0.25"/>
    <row r="2" spans="2:11" ht="26.25" customHeight="1" x14ac:dyDescent="0.25">
      <c r="B2" s="274" t="s">
        <v>88</v>
      </c>
      <c r="C2" s="278" t="s">
        <v>8</v>
      </c>
      <c r="D2" s="228"/>
      <c r="E2" s="278" t="str">
        <f>Affectation!H18</f>
        <v>FCPE ALTICE Actionnariat</v>
      </c>
      <c r="F2" s="227"/>
      <c r="G2" s="228"/>
      <c r="H2" s="277" t="s">
        <v>24</v>
      </c>
      <c r="I2" s="228"/>
      <c r="J2" s="267" t="s">
        <v>89</v>
      </c>
    </row>
    <row r="3" spans="2:11" s="232" customFormat="1" ht="15.75" thickBot="1" x14ac:dyDescent="0.3">
      <c r="B3" s="229"/>
      <c r="C3" s="256" t="s">
        <v>25</v>
      </c>
      <c r="D3" s="231"/>
      <c r="E3" s="256" t="s">
        <v>25</v>
      </c>
      <c r="F3" s="230"/>
      <c r="G3" s="231"/>
      <c r="H3" s="256" t="s">
        <v>25</v>
      </c>
      <c r="I3" s="231"/>
      <c r="K3" s="256" t="s">
        <v>25</v>
      </c>
    </row>
    <row r="4" spans="2:11" ht="17.25" customHeight="1" x14ac:dyDescent="0.25">
      <c r="B4" s="233" t="s">
        <v>26</v>
      </c>
      <c r="C4" s="234">
        <f>+Affectation!M16</f>
        <v>0</v>
      </c>
      <c r="D4" s="235"/>
      <c r="E4" s="234">
        <f>+Affectation!M18</f>
        <v>0</v>
      </c>
      <c r="F4" s="234"/>
      <c r="G4" s="235"/>
      <c r="H4" s="234">
        <f>+C4+E4+F4</f>
        <v>0</v>
      </c>
      <c r="I4" s="235"/>
      <c r="J4" s="233" t="s">
        <v>26</v>
      </c>
      <c r="K4" s="234">
        <f>+Affectation!M22</f>
        <v>0</v>
      </c>
    </row>
    <row r="5" spans="2:11" hidden="1" x14ac:dyDescent="0.25">
      <c r="B5" s="236" t="s">
        <v>27</v>
      </c>
      <c r="C5" s="237">
        <f>Affectation!M31</f>
        <v>0</v>
      </c>
      <c r="D5" s="235"/>
      <c r="E5" s="237"/>
      <c r="F5" s="237"/>
      <c r="G5" s="235"/>
      <c r="H5" s="238">
        <f>+C5+E5+F5</f>
        <v>0</v>
      </c>
      <c r="I5" s="235"/>
      <c r="J5" s="236" t="s">
        <v>27</v>
      </c>
      <c r="K5" s="237">
        <f>Affectation!M37</f>
        <v>0</v>
      </c>
    </row>
    <row r="6" spans="2:11" ht="12" customHeight="1" x14ac:dyDescent="0.25">
      <c r="B6" s="239" t="s">
        <v>28</v>
      </c>
      <c r="C6" s="238">
        <f>+Affectation!M45</f>
        <v>0</v>
      </c>
      <c r="D6" s="235"/>
      <c r="E6" s="238">
        <f>+Affectation!M47</f>
        <v>0</v>
      </c>
      <c r="F6" s="238"/>
      <c r="G6" s="235"/>
      <c r="H6" s="238">
        <f>+C6+E6+F6</f>
        <v>0</v>
      </c>
      <c r="I6" s="235"/>
      <c r="J6" s="239" t="s">
        <v>28</v>
      </c>
      <c r="K6" s="238">
        <f>+Affectation!M51</f>
        <v>0</v>
      </c>
    </row>
    <row r="7" spans="2:11" ht="0.75" customHeight="1" x14ac:dyDescent="0.25">
      <c r="B7" s="236" t="s">
        <v>29</v>
      </c>
      <c r="C7" s="238">
        <f>Affectation!M59</f>
        <v>0</v>
      </c>
      <c r="D7" s="235"/>
      <c r="E7" s="238">
        <f>Affectation!M61</f>
        <v>0</v>
      </c>
      <c r="F7" s="238"/>
      <c r="G7" s="235"/>
      <c r="H7" s="238">
        <f>+C7+E7+F7</f>
        <v>0</v>
      </c>
      <c r="I7" s="235"/>
      <c r="J7" s="236" t="s">
        <v>29</v>
      </c>
      <c r="K7" s="238">
        <f>+Affectation!M65</f>
        <v>0</v>
      </c>
    </row>
    <row r="8" spans="2:11" ht="14.25" customHeight="1" x14ac:dyDescent="0.25">
      <c r="B8" s="239" t="s">
        <v>30</v>
      </c>
      <c r="C8" s="238">
        <f>+Affectation!M73</f>
        <v>0</v>
      </c>
      <c r="D8" s="235"/>
      <c r="E8" s="238">
        <f>+Affectation!M75</f>
        <v>0</v>
      </c>
      <c r="F8" s="240"/>
      <c r="G8" s="235"/>
      <c r="H8" s="238">
        <f>+C8+E8+F8</f>
        <v>0</v>
      </c>
      <c r="I8" s="235"/>
      <c r="J8" s="239" t="s">
        <v>35</v>
      </c>
      <c r="K8" s="238">
        <f>+Affectation!M80</f>
        <v>0</v>
      </c>
    </row>
    <row r="9" spans="2:11" ht="14.25" customHeight="1" x14ac:dyDescent="0.25">
      <c r="B9" s="250"/>
      <c r="C9" s="250"/>
      <c r="D9" s="235"/>
      <c r="E9" s="250"/>
      <c r="F9" s="319"/>
      <c r="G9" s="235"/>
      <c r="H9" s="250"/>
      <c r="I9" s="235"/>
      <c r="J9" s="317" t="s">
        <v>69</v>
      </c>
      <c r="K9" s="318">
        <f>IF(+Affectation!V81="",0,+Affectation!V81)</f>
        <v>0</v>
      </c>
    </row>
    <row r="10" spans="2:11" ht="18" customHeight="1" thickBot="1" x14ac:dyDescent="0.3">
      <c r="B10" s="241" t="s">
        <v>46</v>
      </c>
      <c r="C10" s="320"/>
      <c r="D10" s="235"/>
      <c r="E10" s="242">
        <f>+(Affectation!P47+Affectation!P61+Affectation!P75)*0.903</f>
        <v>0</v>
      </c>
      <c r="F10" s="243"/>
      <c r="G10" s="235"/>
      <c r="H10" s="242">
        <f>+E10</f>
        <v>0</v>
      </c>
      <c r="I10" s="235"/>
      <c r="J10" s="241" t="s">
        <v>46</v>
      </c>
      <c r="K10" s="242">
        <f>+(Affectation!P22+Affectation!P37+Affectation!P51+Affectation!P65+Affectation!P80+Affectation!X81)*0.903</f>
        <v>0</v>
      </c>
    </row>
    <row r="11" spans="2:11" ht="6.75" customHeight="1" x14ac:dyDescent="0.25">
      <c r="C11" s="244"/>
      <c r="D11" s="235"/>
      <c r="E11" s="244"/>
      <c r="F11" s="244"/>
      <c r="G11" s="235"/>
      <c r="H11" s="245"/>
      <c r="I11" s="235"/>
    </row>
    <row r="12" spans="2:11" x14ac:dyDescent="0.25">
      <c r="B12" s="275" t="s">
        <v>31</v>
      </c>
      <c r="C12" s="276">
        <f>+C4+C5+C6+C8+C7</f>
        <v>0</v>
      </c>
      <c r="D12" s="248"/>
      <c r="E12" s="276">
        <f>+E4+E5+E6+E8+E10+E7</f>
        <v>0</v>
      </c>
      <c r="F12" s="247"/>
      <c r="G12" s="248"/>
      <c r="H12" s="276">
        <f>+H4+H5+H6+H7+H8+H10</f>
        <v>0</v>
      </c>
      <c r="I12" s="248"/>
      <c r="J12" s="268" t="s">
        <v>54</v>
      </c>
      <c r="K12" s="269">
        <f>+SUM(K4:K10)</f>
        <v>0</v>
      </c>
    </row>
    <row r="13" spans="2:11" x14ac:dyDescent="0.25">
      <c r="B13" s="255" t="s">
        <v>42</v>
      </c>
      <c r="C13" s="247"/>
      <c r="D13" s="248"/>
      <c r="E13" s="247"/>
      <c r="F13" s="247"/>
      <c r="G13" s="248"/>
      <c r="H13" s="247"/>
      <c r="I13" s="248"/>
    </row>
    <row r="14" spans="2:11" ht="8.25" customHeight="1" x14ac:dyDescent="0.25">
      <c r="B14" s="246"/>
      <c r="C14" s="247"/>
      <c r="D14" s="248"/>
      <c r="E14" s="247"/>
      <c r="F14" s="247"/>
      <c r="G14" s="248"/>
      <c r="H14" s="247"/>
      <c r="I14" s="248"/>
    </row>
    <row r="15" spans="2:11" ht="21" x14ac:dyDescent="0.25">
      <c r="B15" s="281" t="s">
        <v>90</v>
      </c>
      <c r="C15" s="247"/>
      <c r="D15" s="248"/>
      <c r="E15" s="247"/>
      <c r="F15" s="247"/>
      <c r="G15" s="248"/>
      <c r="H15" s="247"/>
      <c r="I15" s="248"/>
    </row>
    <row r="16" spans="2:11" ht="15.75" thickBot="1" x14ac:dyDescent="0.3">
      <c r="B16" s="246"/>
      <c r="C16" s="247"/>
      <c r="D16" s="248"/>
      <c r="E16" s="247"/>
      <c r="F16" s="247"/>
      <c r="G16" s="248"/>
      <c r="H16" s="247"/>
      <c r="I16" s="248"/>
    </row>
    <row r="17" spans="2:11" ht="15.75" customHeight="1" thickTop="1" thickBot="1" x14ac:dyDescent="0.3">
      <c r="B17" s="233" t="s">
        <v>32</v>
      </c>
      <c r="C17" s="234">
        <f>Affectation!M24</f>
        <v>0</v>
      </c>
      <c r="D17" s="235"/>
      <c r="F17" s="249"/>
      <c r="G17" s="235"/>
      <c r="I17" s="235"/>
      <c r="J17" s="291" t="s">
        <v>60</v>
      </c>
      <c r="K17" s="290">
        <f>H10+K10</f>
        <v>0</v>
      </c>
    </row>
    <row r="18" spans="2:11" ht="30.75" hidden="1" thickTop="1" x14ac:dyDescent="0.25">
      <c r="B18" s="236" t="s">
        <v>33</v>
      </c>
      <c r="C18" s="237">
        <f>Affectation!M39</f>
        <v>0</v>
      </c>
      <c r="D18" s="235"/>
      <c r="F18" s="250"/>
      <c r="G18" s="235"/>
      <c r="I18" s="235"/>
    </row>
    <row r="19" spans="2:11" ht="15.75" thickTop="1" x14ac:dyDescent="0.25">
      <c r="B19" s="239" t="s">
        <v>48</v>
      </c>
      <c r="C19" s="237">
        <f>Affectation!M53</f>
        <v>0</v>
      </c>
      <c r="D19" s="235"/>
      <c r="F19" s="251"/>
      <c r="G19" s="235"/>
      <c r="I19" s="235"/>
    </row>
    <row r="20" spans="2:11" s="51" customFormat="1" ht="0.75" customHeight="1" x14ac:dyDescent="0.25">
      <c r="B20" s="334" t="s">
        <v>94</v>
      </c>
      <c r="C20" s="335">
        <f>Affectation!M67</f>
        <v>0</v>
      </c>
      <c r="D20" s="253"/>
      <c r="E20" s="1"/>
      <c r="F20" s="252"/>
      <c r="G20" s="253"/>
      <c r="I20" s="253"/>
    </row>
    <row r="21" spans="2:11" ht="1.5" customHeight="1" thickBot="1" x14ac:dyDescent="0.3">
      <c r="B21" s="222" t="s">
        <v>34</v>
      </c>
      <c r="C21" s="254">
        <f>+F21</f>
        <v>0</v>
      </c>
      <c r="D21" s="235"/>
      <c r="F21" s="254"/>
      <c r="G21" s="235"/>
      <c r="I21" s="235"/>
    </row>
    <row r="22" spans="2:11" ht="15.75" thickBot="1" x14ac:dyDescent="0.3">
      <c r="C22" s="245"/>
      <c r="D22" s="235"/>
      <c r="F22" s="244"/>
      <c r="G22" s="235"/>
      <c r="I22" s="235"/>
    </row>
    <row r="23" spans="2:11" ht="16.5" thickTop="1" thickBot="1" x14ac:dyDescent="0.3">
      <c r="B23" s="283" t="s">
        <v>47</v>
      </c>
      <c r="C23" s="282">
        <f>C17+C18+C19+C20</f>
        <v>0</v>
      </c>
      <c r="J23" s="291" t="s">
        <v>66</v>
      </c>
      <c r="K23" s="290">
        <f>H12+K12+C23</f>
        <v>0</v>
      </c>
    </row>
    <row r="24" spans="2:11" ht="16.5" customHeight="1" thickTop="1" x14ac:dyDescent="0.25">
      <c r="B24" s="255" t="s">
        <v>49</v>
      </c>
    </row>
    <row r="25" spans="2:11" x14ac:dyDescent="0.25">
      <c r="B25" s="358"/>
      <c r="D25" s="228"/>
      <c r="G25" s="228"/>
      <c r="I25" s="228"/>
    </row>
    <row r="26" spans="2:11" x14ac:dyDescent="0.25">
      <c r="B26" s="358"/>
      <c r="D26" s="231"/>
      <c r="G26" s="231"/>
      <c r="I26" s="231"/>
    </row>
    <row r="27" spans="2:11" ht="18" customHeight="1" x14ac:dyDescent="0.25">
      <c r="D27" s="235"/>
      <c r="G27" s="235"/>
      <c r="I27" s="235"/>
    </row>
    <row r="28" spans="2:11" hidden="1" x14ac:dyDescent="0.25">
      <c r="D28" s="235"/>
      <c r="G28" s="235"/>
      <c r="I28" s="235"/>
    </row>
    <row r="29" spans="2:11" ht="18" customHeight="1" x14ac:dyDescent="0.25">
      <c r="D29" s="235"/>
      <c r="G29" s="235"/>
      <c r="I29" s="235"/>
    </row>
    <row r="30" spans="2:11" hidden="1" x14ac:dyDescent="0.25">
      <c r="D30" s="235"/>
      <c r="G30" s="235"/>
      <c r="I30" s="235"/>
    </row>
    <row r="31" spans="2:11" ht="18" customHeight="1" x14ac:dyDescent="0.25">
      <c r="D31" s="235"/>
      <c r="G31" s="235"/>
      <c r="I31" s="235"/>
    </row>
    <row r="32" spans="2:11" ht="18" customHeight="1" x14ac:dyDescent="0.25">
      <c r="D32" s="235"/>
      <c r="G32" s="235"/>
      <c r="I32" s="235"/>
    </row>
    <row r="33" spans="4:9" ht="5.25" customHeight="1" x14ac:dyDescent="0.25"/>
    <row r="34" spans="4:9" x14ac:dyDescent="0.25">
      <c r="D34" s="257"/>
      <c r="G34" s="257"/>
      <c r="I34" s="257"/>
    </row>
  </sheetData>
  <sheetProtection algorithmName="SHA-512" hashValue="odtqsn/x4vIJ+M5IX+CcTgnOWktUQhq0ZW/1CaKudNdz7+mW12VgXQ2bhkaMGe7pnm8AiHd2y4BWgJ6qXAnXkQ==" saltValue="gqx9/BjakryHXFECrPDI9A==" spinCount="100000" sheet="1" selectLockedCells="1" selectUnlockedCells="1"/>
  <mergeCells count="1">
    <mergeCell ref="B25:B26"/>
  </mergeCells>
  <pageMargins left="0.7" right="0.7" top="0.75" bottom="0.75" header="0.3" footer="0.3"/>
  <pageSetup paperSize="9" orientation="portrait"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D9429-663B-4609-B693-08B071F5CE1B}">
  <dimension ref="B1:Q30"/>
  <sheetViews>
    <sheetView showGridLines="0" zoomScale="70" zoomScaleNormal="70" workbookViewId="0">
      <selection sqref="A1:XFD1048576"/>
    </sheetView>
  </sheetViews>
  <sheetFormatPr baseColWidth="10" defaultRowHeight="18.75" x14ac:dyDescent="0.3"/>
  <cols>
    <col min="1" max="1" width="23.28515625" style="360" customWidth="1"/>
    <col min="2" max="16384" width="11.42578125" style="360"/>
  </cols>
  <sheetData>
    <row r="1" spans="2:13" s="360" customFormat="1" ht="91.5" customHeight="1" x14ac:dyDescent="0.3"/>
    <row r="2" spans="2:13" s="360" customFormat="1" x14ac:dyDescent="0.3">
      <c r="B2" s="361" t="s">
        <v>95</v>
      </c>
    </row>
    <row r="3" spans="2:13" s="360" customFormat="1" ht="6.75" customHeight="1" x14ac:dyDescent="0.3">
      <c r="B3" s="361"/>
    </row>
    <row r="4" spans="2:13" s="360" customFormat="1" x14ac:dyDescent="0.3">
      <c r="B4" s="361" t="s">
        <v>104</v>
      </c>
    </row>
    <row r="5" spans="2:13" s="360" customFormat="1" ht="6.75" customHeight="1" x14ac:dyDescent="0.3">
      <c r="B5" s="361"/>
    </row>
    <row r="6" spans="2:13" s="360" customFormat="1" x14ac:dyDescent="0.3">
      <c r="B6" s="361" t="s">
        <v>103</v>
      </c>
    </row>
    <row r="7" spans="2:13" s="360" customFormat="1" ht="8.25" customHeight="1" x14ac:dyDescent="0.3">
      <c r="B7" s="361"/>
    </row>
    <row r="8" spans="2:13" s="360" customFormat="1" x14ac:dyDescent="0.3">
      <c r="B8" s="362" t="s">
        <v>96</v>
      </c>
    </row>
    <row r="9" spans="2:13" s="360" customFormat="1" x14ac:dyDescent="0.3">
      <c r="B9" s="362" t="s">
        <v>97</v>
      </c>
    </row>
    <row r="10" spans="2:13" s="360" customFormat="1" x14ac:dyDescent="0.3">
      <c r="B10" s="362" t="s">
        <v>98</v>
      </c>
    </row>
    <row r="11" spans="2:13" s="360" customFormat="1" x14ac:dyDescent="0.3">
      <c r="B11" s="363" t="s">
        <v>110</v>
      </c>
    </row>
    <row r="12" spans="2:13" s="360" customFormat="1" x14ac:dyDescent="0.3">
      <c r="B12" s="361"/>
    </row>
    <row r="13" spans="2:13" s="360" customFormat="1" ht="45" customHeight="1" x14ac:dyDescent="0.3">
      <c r="B13" s="364" t="s">
        <v>99</v>
      </c>
      <c r="C13" s="364"/>
      <c r="D13" s="364"/>
      <c r="E13" s="364"/>
      <c r="F13" s="364"/>
      <c r="G13" s="364"/>
      <c r="H13" s="364"/>
      <c r="I13" s="364"/>
      <c r="J13" s="364"/>
      <c r="K13" s="364"/>
      <c r="L13" s="364"/>
      <c r="M13" s="364"/>
    </row>
    <row r="14" spans="2:13" s="360" customFormat="1" x14ac:dyDescent="0.3">
      <c r="B14" s="361"/>
    </row>
    <row r="15" spans="2:13" s="360" customFormat="1" ht="399.75" customHeight="1" x14ac:dyDescent="0.3"/>
    <row r="16" spans="2:13" s="360" customFormat="1" x14ac:dyDescent="0.3">
      <c r="B16" s="361"/>
    </row>
    <row r="17" spans="2:17" s="360" customFormat="1" x14ac:dyDescent="0.3">
      <c r="B17" s="361" t="s">
        <v>100</v>
      </c>
    </row>
    <row r="18" spans="2:17" s="360" customFormat="1" x14ac:dyDescent="0.3">
      <c r="B18" s="361"/>
    </row>
    <row r="19" spans="2:17" s="360" customFormat="1" ht="42" customHeight="1" x14ac:dyDescent="0.3">
      <c r="B19" s="364" t="s">
        <v>115</v>
      </c>
      <c r="C19" s="364"/>
      <c r="D19" s="364"/>
      <c r="E19" s="364"/>
      <c r="F19" s="364"/>
      <c r="G19" s="364"/>
      <c r="H19" s="364"/>
      <c r="I19" s="364"/>
      <c r="J19" s="364"/>
      <c r="K19" s="364"/>
      <c r="L19" s="364"/>
      <c r="M19" s="364"/>
      <c r="N19" s="364"/>
      <c r="O19" s="364"/>
      <c r="P19" s="364"/>
      <c r="Q19" s="364"/>
    </row>
    <row r="20" spans="2:17" s="360" customFormat="1" ht="39.75" customHeight="1" x14ac:dyDescent="0.3">
      <c r="B20" s="365" t="s">
        <v>101</v>
      </c>
      <c r="C20" s="365"/>
      <c r="D20" s="365"/>
      <c r="E20" s="365"/>
      <c r="F20" s="365"/>
      <c r="G20" s="365"/>
      <c r="H20" s="365"/>
      <c r="I20" s="365"/>
      <c r="J20" s="365"/>
      <c r="K20" s="365"/>
      <c r="L20" s="365"/>
      <c r="M20" s="365"/>
      <c r="N20" s="365"/>
      <c r="O20" s="365"/>
      <c r="P20" s="365"/>
      <c r="Q20" s="365"/>
    </row>
    <row r="21" spans="2:17" s="360" customFormat="1" x14ac:dyDescent="0.3">
      <c r="B21" s="361"/>
    </row>
    <row r="22" spans="2:17" s="360" customFormat="1" x14ac:dyDescent="0.3">
      <c r="B22" s="361" t="s">
        <v>116</v>
      </c>
    </row>
    <row r="23" spans="2:17" s="360" customFormat="1" x14ac:dyDescent="0.3">
      <c r="B23" s="361"/>
    </row>
    <row r="24" spans="2:17" s="360" customFormat="1" x14ac:dyDescent="0.3">
      <c r="B24" s="361" t="s">
        <v>111</v>
      </c>
    </row>
    <row r="25" spans="2:17" s="360" customFormat="1" ht="45" customHeight="1" x14ac:dyDescent="0.3">
      <c r="B25" s="364" t="s">
        <v>117</v>
      </c>
      <c r="C25" s="364"/>
      <c r="D25" s="364"/>
      <c r="E25" s="364"/>
      <c r="F25" s="364"/>
      <c r="G25" s="364"/>
      <c r="H25" s="364"/>
      <c r="I25" s="364"/>
      <c r="J25" s="364"/>
      <c r="K25" s="364"/>
      <c r="L25" s="364"/>
      <c r="M25" s="364"/>
      <c r="N25" s="364"/>
      <c r="O25" s="364"/>
      <c r="P25" s="364"/>
      <c r="Q25" s="364"/>
    </row>
    <row r="26" spans="2:17" s="360" customFormat="1" ht="6.75" customHeight="1" x14ac:dyDescent="0.3">
      <c r="B26" s="361"/>
    </row>
    <row r="27" spans="2:17" s="360" customFormat="1" x14ac:dyDescent="0.3">
      <c r="B27" s="366" t="s">
        <v>105</v>
      </c>
    </row>
    <row r="28" spans="2:17" s="360" customFormat="1" ht="11.25" customHeight="1" x14ac:dyDescent="0.3">
      <c r="B28" s="367"/>
    </row>
    <row r="29" spans="2:17" s="369" customFormat="1" ht="18.75" customHeight="1" x14ac:dyDescent="0.3">
      <c r="B29" s="368" t="s">
        <v>102</v>
      </c>
      <c r="C29" s="368"/>
      <c r="D29" s="368"/>
      <c r="E29" s="368"/>
      <c r="F29" s="368"/>
      <c r="G29" s="368"/>
      <c r="H29" s="368"/>
      <c r="I29" s="368"/>
      <c r="J29" s="368"/>
      <c r="K29" s="368"/>
      <c r="L29" s="368"/>
      <c r="M29" s="368"/>
      <c r="N29" s="368"/>
      <c r="O29" s="368"/>
      <c r="P29" s="368"/>
      <c r="Q29" s="368"/>
    </row>
    <row r="30" spans="2:17" s="360" customFormat="1" x14ac:dyDescent="0.3">
      <c r="B30" s="361"/>
    </row>
  </sheetData>
  <sheetProtection algorithmName="SHA-512" hashValue="TQsBPLM74Dizz6einwlue2Znl9W/LYRgGoNe6II6eBw8bwjbEFL4nEMkVOLyR/soM2j44yiWhsnqWGADPkAfLg==" saltValue="fUB4j3LpfeajFVDSCA6Hdg==" spinCount="100000" sheet="1" objects="1" scenarios="1" selectLockedCells="1" selectUnlockedCells="1"/>
  <mergeCells count="5">
    <mergeCell ref="B13:M13"/>
    <mergeCell ref="B20:Q20"/>
    <mergeCell ref="B29:Q29"/>
    <mergeCell ref="B25:Q25"/>
    <mergeCell ref="B19:Q19"/>
  </mergeCells>
  <hyperlinks>
    <hyperlink ref="B29:Q29" r:id="rId1" display="P.S. : vous pouvez vérifier sur le site ciclade.caissedesdepots.fr si certains de vos avoirs, non réclamées ou oubliées, dits en déshérence, ont été transférés par les établissements financiers à la Caisse des Dépôts." xr:uid="{8E847F1E-2E78-48F8-871C-156FE9E1C254}"/>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81502-2459-4D51-A426-E4072D291054}">
  <sheetPr>
    <tabColor theme="5" tint="-0.249977111117893"/>
  </sheetPr>
  <dimension ref="B2:C14"/>
  <sheetViews>
    <sheetView showGridLines="0" showRowColHeaders="0" workbookViewId="0">
      <selection activeCell="C3" sqref="C3"/>
    </sheetView>
  </sheetViews>
  <sheetFormatPr baseColWidth="10" defaultRowHeight="15" x14ac:dyDescent="0.25"/>
  <cols>
    <col min="1" max="1" width="4.5703125" customWidth="1"/>
    <col min="2" max="2" width="35" customWidth="1"/>
    <col min="3" max="3" width="54.140625" customWidth="1"/>
  </cols>
  <sheetData>
    <row r="2" spans="2:3" ht="122.25" customHeight="1" x14ac:dyDescent="0.25"/>
    <row r="3" spans="2:3" ht="46.5" customHeight="1" x14ac:dyDescent="0.25">
      <c r="C3" s="359" t="s">
        <v>112</v>
      </c>
    </row>
    <row r="4" spans="2:3" ht="37.5" customHeight="1" x14ac:dyDescent="0.25">
      <c r="C4" s="339"/>
    </row>
    <row r="5" spans="2:3" ht="53.25" customHeight="1" x14ac:dyDescent="0.25">
      <c r="C5" s="340" t="s">
        <v>113</v>
      </c>
    </row>
    <row r="6" spans="2:3" x14ac:dyDescent="0.25">
      <c r="C6" s="341"/>
    </row>
    <row r="14" spans="2:3" ht="69" customHeight="1" x14ac:dyDescent="0.25">
      <c r="B14" s="342" t="s">
        <v>114</v>
      </c>
    </row>
  </sheetData>
  <sheetProtection algorithmName="SHA-512" hashValue="LX0dgmabSDSG4T0+H8EpMfmZcXOuI9dClCaf3NpLY31xvEem5eALjtd5Yo8E1HK2nWIWbe4Zcv6j3epT3zi3yA==" saltValue="qzH3Jrx5Nw7HGf16Ta/g1w==" spinCount="100000" sheet="1" objects="1" scenarios="1" selectLockedCells="1"/>
  <hyperlinks>
    <hyperlink ref="C5" r:id="rId1" display="Cilquez ici pour Adherer à la CFDT" xr:uid="{7AA193B8-C8F5-4031-BA11-EAC5A3778C6B}"/>
    <hyperlink ref="C3" r:id="rId2" xr:uid="{F5B44470-C770-4569-8FDA-0E575270066A}"/>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CFDT</vt:lpstr>
      <vt:lpstr>Affectation</vt:lpstr>
      <vt:lpstr>Récapitulatif</vt:lpstr>
      <vt:lpstr>New PEG Altice France</vt:lpstr>
      <vt:lpstr>Adhérez à la CFDT</vt:lpstr>
    </vt:vector>
  </TitlesOfParts>
  <Company>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PENON</dc:creator>
  <cp:lastModifiedBy>Avenant 2 du 4 juillet 2022</cp:lastModifiedBy>
  <dcterms:created xsi:type="dcterms:W3CDTF">2016-05-19T09:59:48Z</dcterms:created>
  <dcterms:modified xsi:type="dcterms:W3CDTF">2023-04-06T13:28:41Z</dcterms:modified>
</cp:coreProperties>
</file>